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ARMONIZACIÓN CONTABLE 4TO TRIMESTRE\"/>
    </mc:Choice>
  </mc:AlternateContent>
  <bookViews>
    <workbookView xWindow="0" yWindow="0" windowWidth="20490" windowHeight="8940" activeTab="5"/>
  </bookViews>
  <sheets>
    <sheet name="F4_BP" sheetId="1" r:id="rId1"/>
    <sheet name="F5_EAID" sheetId="2" r:id="rId2"/>
    <sheet name="F1_ESF" sheetId="3" r:id="rId3"/>
    <sheet name="F2_IADPOP" sheetId="4" r:id="rId4"/>
    <sheet name="F3_IAODF" sheetId="5" r:id="rId5"/>
    <sheet name="Hoja1" sheetId="6" r:id="rId6"/>
  </sheets>
  <definedNames>
    <definedName name="_xlnm.Print_Titles" localSheetId="2">F1_ESF!$2:$5</definedName>
    <definedName name="_xlnm.Print_Titles" localSheetId="1">F5_EAID!$2:$8</definedName>
  </definedNames>
  <calcPr calcId="162913"/>
</workbook>
</file>

<file path=xl/calcChain.xml><?xml version="1.0" encoding="utf-8"?>
<calcChain xmlns="http://schemas.openxmlformats.org/spreadsheetml/2006/main">
  <c r="I21" i="5" l="1"/>
  <c r="E21" i="5"/>
  <c r="L20" i="5"/>
  <c r="L19" i="5"/>
  <c r="L18" i="5"/>
  <c r="L17" i="5"/>
  <c r="L16" i="5"/>
  <c r="L15" i="5"/>
  <c r="K15" i="5"/>
  <c r="J15" i="5"/>
  <c r="I15" i="5"/>
  <c r="H15" i="5"/>
  <c r="G15" i="5"/>
  <c r="F15" i="5"/>
  <c r="E15" i="5"/>
  <c r="D15" i="5"/>
  <c r="C15" i="5"/>
  <c r="L14" i="5"/>
  <c r="L13" i="5"/>
  <c r="L12" i="5"/>
  <c r="L9" i="5" s="1"/>
  <c r="L21" i="5" s="1"/>
  <c r="L11" i="5"/>
  <c r="L10" i="5"/>
  <c r="K9" i="5"/>
  <c r="K21" i="5" s="1"/>
  <c r="J9" i="5"/>
  <c r="J21" i="5" s="1"/>
  <c r="I9" i="5"/>
  <c r="H9" i="5"/>
  <c r="H21" i="5" s="1"/>
  <c r="G9" i="5"/>
  <c r="G21" i="5" s="1"/>
  <c r="F9" i="5"/>
  <c r="F21" i="5" s="1"/>
  <c r="E9" i="5"/>
  <c r="D9" i="5"/>
  <c r="D21" i="5" s="1"/>
  <c r="C9" i="5"/>
  <c r="C21" i="5" s="1"/>
  <c r="G36" i="4" l="1"/>
  <c r="F36" i="4"/>
  <c r="E36" i="4"/>
  <c r="D36" i="4"/>
  <c r="C36" i="4"/>
  <c r="G29" i="4"/>
  <c r="G28" i="4"/>
  <c r="G27" i="4"/>
  <c r="G26" i="4" s="1"/>
  <c r="I26" i="4"/>
  <c r="H26" i="4"/>
  <c r="F26" i="4"/>
  <c r="E26" i="4"/>
  <c r="D26" i="4"/>
  <c r="C26" i="4"/>
  <c r="G24" i="4"/>
  <c r="G23" i="4"/>
  <c r="G22" i="4"/>
  <c r="G21" i="4" s="1"/>
  <c r="I21" i="4"/>
  <c r="H21" i="4"/>
  <c r="F21" i="4"/>
  <c r="E21" i="4"/>
  <c r="D21" i="4"/>
  <c r="C21" i="4"/>
  <c r="G19" i="4"/>
  <c r="C19" i="4"/>
  <c r="I13" i="4"/>
  <c r="H13" i="4"/>
  <c r="G13" i="4"/>
  <c r="F13" i="4"/>
  <c r="F8" i="4" s="1"/>
  <c r="F19" i="4" s="1"/>
  <c r="E13" i="4"/>
  <c r="D13" i="4"/>
  <c r="C13" i="4"/>
  <c r="I9" i="4"/>
  <c r="I8" i="4" s="1"/>
  <c r="I19" i="4" s="1"/>
  <c r="H9" i="4"/>
  <c r="G9" i="4"/>
  <c r="F9" i="4"/>
  <c r="E9" i="4"/>
  <c r="E8" i="4" s="1"/>
  <c r="E19" i="4" s="1"/>
  <c r="D9" i="4"/>
  <c r="C9" i="4"/>
  <c r="H8" i="4"/>
  <c r="H19" i="4" s="1"/>
  <c r="G8" i="4"/>
  <c r="D8" i="4"/>
  <c r="D19" i="4" s="1"/>
  <c r="C8" i="4"/>
  <c r="G75" i="3" l="1"/>
  <c r="F75" i="3"/>
  <c r="G68" i="3"/>
  <c r="G79" i="3" s="1"/>
  <c r="F68" i="3"/>
  <c r="F79" i="3" s="1"/>
  <c r="G63" i="3"/>
  <c r="F63" i="3"/>
  <c r="D60" i="3"/>
  <c r="C60" i="3"/>
  <c r="G57" i="3"/>
  <c r="F57" i="3"/>
  <c r="G42" i="3"/>
  <c r="F42" i="3"/>
  <c r="D41" i="3"/>
  <c r="C41" i="3"/>
  <c r="G38" i="3"/>
  <c r="F38" i="3"/>
  <c r="D38" i="3"/>
  <c r="C38" i="3"/>
  <c r="G31" i="3"/>
  <c r="F31" i="3"/>
  <c r="D31" i="3"/>
  <c r="C31" i="3"/>
  <c r="G27" i="3"/>
  <c r="F27" i="3"/>
  <c r="D25" i="3"/>
  <c r="C25" i="3"/>
  <c r="G23" i="3"/>
  <c r="F23" i="3"/>
  <c r="F47" i="3" s="1"/>
  <c r="F59" i="3" s="1"/>
  <c r="F81" i="3" s="1"/>
  <c r="G19" i="3"/>
  <c r="F19" i="3"/>
  <c r="D17" i="3"/>
  <c r="C17" i="3"/>
  <c r="G9" i="3"/>
  <c r="G47" i="3" s="1"/>
  <c r="G59" i="3" s="1"/>
  <c r="F9" i="3"/>
  <c r="D9" i="3"/>
  <c r="D47" i="3" s="1"/>
  <c r="D62" i="3" s="1"/>
  <c r="C9" i="3"/>
  <c r="C47" i="3" s="1"/>
  <c r="C62" i="3" s="1"/>
  <c r="G81" i="3" l="1"/>
  <c r="G77" i="2" l="1"/>
  <c r="F77" i="2"/>
  <c r="D77" i="2"/>
  <c r="C77" i="2"/>
  <c r="H76" i="2"/>
  <c r="E76" i="2"/>
  <c r="E77" i="2" s="1"/>
  <c r="H75" i="2"/>
  <c r="H77" i="2" s="1"/>
  <c r="E75" i="2"/>
  <c r="H70" i="2"/>
  <c r="E70" i="2"/>
  <c r="H69" i="2"/>
  <c r="G69" i="2"/>
  <c r="F69" i="2"/>
  <c r="E69" i="2"/>
  <c r="D69" i="2"/>
  <c r="C69" i="2"/>
  <c r="H65" i="2"/>
  <c r="E65" i="2"/>
  <c r="H64" i="2"/>
  <c r="E64" i="2"/>
  <c r="H63" i="2"/>
  <c r="E63" i="2"/>
  <c r="E61" i="2" s="1"/>
  <c r="H62" i="2"/>
  <c r="H61" i="2" s="1"/>
  <c r="E62" i="2"/>
  <c r="G61" i="2"/>
  <c r="F61" i="2"/>
  <c r="D61" i="2"/>
  <c r="C61" i="2"/>
  <c r="H60" i="2"/>
  <c r="E60" i="2"/>
  <c r="H59" i="2"/>
  <c r="E59" i="2"/>
  <c r="H58" i="2"/>
  <c r="E58" i="2"/>
  <c r="H57" i="2"/>
  <c r="E57" i="2"/>
  <c r="H56" i="2"/>
  <c r="G56" i="2"/>
  <c r="F56" i="2"/>
  <c r="E56" i="2"/>
  <c r="D56" i="2"/>
  <c r="C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E47" i="2" s="1"/>
  <c r="E67" i="2" s="1"/>
  <c r="H48" i="2"/>
  <c r="E48" i="2"/>
  <c r="H47" i="2"/>
  <c r="H67" i="2" s="1"/>
  <c r="G47" i="2"/>
  <c r="G67" i="2" s="1"/>
  <c r="F47" i="2"/>
  <c r="F67" i="2" s="1"/>
  <c r="D47" i="2"/>
  <c r="D67" i="2" s="1"/>
  <c r="C47" i="2"/>
  <c r="C67" i="2" s="1"/>
  <c r="H40" i="2"/>
  <c r="H38" i="2" s="1"/>
  <c r="E40" i="2"/>
  <c r="H39" i="2"/>
  <c r="E39" i="2"/>
  <c r="G38" i="2"/>
  <c r="F38" i="2"/>
  <c r="E38" i="2"/>
  <c r="D38" i="2"/>
  <c r="C38" i="2"/>
  <c r="H37" i="2"/>
  <c r="E37" i="2"/>
  <c r="H36" i="2"/>
  <c r="G36" i="2"/>
  <c r="F36" i="2"/>
  <c r="E36" i="2"/>
  <c r="D36" i="2"/>
  <c r="C36" i="2"/>
  <c r="H35" i="2"/>
  <c r="E35" i="2"/>
  <c r="H34" i="2"/>
  <c r="E34" i="2"/>
  <c r="H33" i="2"/>
  <c r="E33" i="2"/>
  <c r="H32" i="2"/>
  <c r="E32" i="2"/>
  <c r="H31" i="2"/>
  <c r="E31" i="2"/>
  <c r="E29" i="2" s="1"/>
  <c r="H30" i="2"/>
  <c r="H29" i="2" s="1"/>
  <c r="E30" i="2"/>
  <c r="G29" i="2"/>
  <c r="F29" i="2"/>
  <c r="D29" i="2"/>
  <c r="C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E17" i="2" s="1"/>
  <c r="H18" i="2"/>
  <c r="H17" i="2" s="1"/>
  <c r="E18" i="2"/>
  <c r="G17" i="2"/>
  <c r="G42" i="2" s="1"/>
  <c r="F17" i="2"/>
  <c r="F42" i="2" s="1"/>
  <c r="F72" i="2" s="1"/>
  <c r="D17" i="2"/>
  <c r="D42" i="2" s="1"/>
  <c r="D72" i="2" s="1"/>
  <c r="C17" i="2"/>
  <c r="C42" i="2" s="1"/>
  <c r="C72" i="2" s="1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E42" i="2" s="1"/>
  <c r="E72" i="2" s="1"/>
  <c r="G72" i="2" l="1"/>
  <c r="H42" i="2"/>
  <c r="H44" i="2" l="1"/>
  <c r="H72" i="2"/>
  <c r="D18" i="1" l="1"/>
  <c r="E18" i="1"/>
  <c r="F18" i="1"/>
  <c r="F80" i="1"/>
  <c r="E80" i="1"/>
  <c r="E78" i="1"/>
  <c r="F78" i="1"/>
  <c r="D78" i="1"/>
  <c r="D82" i="1"/>
  <c r="D84" i="1" s="1"/>
  <c r="E76" i="1"/>
  <c r="E74" i="1"/>
  <c r="F76" i="1"/>
  <c r="E75" i="1"/>
  <c r="F75" i="1"/>
  <c r="F74" i="1"/>
  <c r="D76" i="1"/>
  <c r="D75" i="1"/>
  <c r="D74" i="1"/>
  <c r="E72" i="1"/>
  <c r="E82" i="1" s="1"/>
  <c r="E84" i="1" s="1"/>
  <c r="F72" i="1"/>
  <c r="F82" i="1" s="1"/>
  <c r="F84" i="1" s="1"/>
  <c r="D72" i="1"/>
  <c r="F62" i="1"/>
  <c r="E62" i="1"/>
  <c r="E64" i="1" s="1"/>
  <c r="E66" i="1" s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F54" i="1"/>
  <c r="D54" i="1"/>
  <c r="D64" i="1"/>
  <c r="D66" i="1" s="1"/>
  <c r="E44" i="1"/>
  <c r="F44" i="1"/>
  <c r="D44" i="1"/>
  <c r="E41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48" i="1"/>
  <c r="E12" i="1"/>
  <c r="E9" i="1"/>
  <c r="F64" i="1"/>
  <c r="F66" i="1" s="1"/>
  <c r="D22" i="1" l="1"/>
  <c r="D24" i="1" s="1"/>
  <c r="D26" i="1" s="1"/>
  <c r="D35" i="1" s="1"/>
  <c r="E22" i="1"/>
  <c r="E24" i="1" s="1"/>
  <c r="E26" i="1" s="1"/>
  <c r="E35" i="1" s="1"/>
  <c r="F22" i="1"/>
  <c r="F24" i="1" s="1"/>
  <c r="F26" i="1" s="1"/>
  <c r="F35" i="1" s="1"/>
</calcChain>
</file>

<file path=xl/sharedStrings.xml><?xml version="1.0" encoding="utf-8"?>
<sst xmlns="http://schemas.openxmlformats.org/spreadsheetml/2006/main" count="413" uniqueCount="340">
  <si>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</si>
  <si>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</si>
  <si>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</si>
  <si>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</si>
  <si>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</si>
  <si>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</si>
  <si>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</si>
  <si>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</si>
  <si>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</si>
  <si>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</si>
  <si>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</si>
  <si>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</si>
  <si>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</si>
  <si>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</si>
  <si>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</si>
  <si>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</si>
  <si>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</si>
  <si>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</si>
  <si>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</si>
  <si>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</si>
  <si>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</si>
  <si>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</si>
  <si>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</si>
  <si>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</si>
  <si>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</si>
  <si>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</si>
  <si>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</si>
  <si>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</si>
  <si>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</si>
  <si>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</si>
  <si>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</si>
  <si>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</si>
  <si>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</si>
  <si>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</si>
  <si>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</si>
  <si>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</si>
  <si>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</si>
  <si>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</si>
  <si>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</si>
  <si>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</si>
  <si>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</si>
  <si>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</si>
  <si>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</si>
  <si>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</si>
  <si>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TEPEAPULCO (a)</t>
  </si>
  <si>
    <t>Del 1 de Enero al 31 de Diciembre de 2025 (b)</t>
  </si>
  <si>
    <t>Ing. Alfredo González Quiroz</t>
  </si>
  <si>
    <t>Presidente Municipal Constitucional</t>
  </si>
  <si>
    <t>M. en A.P.P. Maria de la Luz Tovar Osorio</t>
  </si>
  <si>
    <t>Secretaria de Finanzas</t>
  </si>
  <si>
    <t>Lic. Sandra Nayeli Díaz Leal</t>
  </si>
  <si>
    <t>Síndico Hacendario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</si>
  <si>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</si>
  <si>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</si>
  <si>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</si>
  <si>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</si>
  <si>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</si>
  <si>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</si>
  <si>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</si>
  <si>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</si>
  <si>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</si>
  <si>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</si>
  <si>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</si>
  <si>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</si>
  <si>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</si>
  <si>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</si>
  <si>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</si>
  <si>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</si>
  <si>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</si>
  <si>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</si>
  <si>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</si>
  <si>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</si>
  <si>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</si>
  <si>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</si>
  <si>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</si>
  <si>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</si>
  <si>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</si>
  <si>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</si>
  <si>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</si>
  <si>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</si>
  <si>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</si>
  <si>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</si>
  <si>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</si>
  <si>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</si>
  <si>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</si>
  <si>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</si>
  <si>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</si>
  <si>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</si>
  <si>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</si>
  <si>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</si>
  <si>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</si>
  <si>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</si>
  <si>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</si>
  <si>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</si>
  <si>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</si>
  <si>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</si>
  <si>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</si>
  <si>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</si>
  <si>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</si>
  <si>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</si>
  <si>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</si>
  <si>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</si>
  <si>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</si>
  <si>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</si>
  <si>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</si>
  <si>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</si>
  <si>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</si>
  <si>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</si>
  <si>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</si>
  <si>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</si>
  <si>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</si>
  <si>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</si>
  <si>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</si>
  <si>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</si>
  <si>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</si>
  <si>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</si>
  <si>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</si>
  <si>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</si>
  <si>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</si>
  <si>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</si>
  <si>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</si>
  <si>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</si>
  <si>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de Situación Financiera Detallado - LDF</t>
  </si>
  <si>
    <t>Al 31 de diciembre de 2024 y al 31 de Diciembre de 2025 (b)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</si>
  <si>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</si>
  <si>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</si>
  <si>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</si>
  <si>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</si>
  <si>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</si>
  <si>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</si>
  <si>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</si>
  <si>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</si>
  <si>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</si>
  <si>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</si>
  <si>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</si>
  <si>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</si>
  <si>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</si>
  <si>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</si>
  <si>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</si>
  <si>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</si>
  <si>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</si>
  <si>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</si>
  <si>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</si>
  <si>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</si>
  <si>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</si>
  <si>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</si>
  <si>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</si>
  <si>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</si>
  <si>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</si>
  <si>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</si>
  <si>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</si>
  <si>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</si>
  <si>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</si>
  <si>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</si>
  <si>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</si>
  <si>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</si>
  <si>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</si>
  <si>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</si>
  <si>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</si>
  <si>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</si>
  <si>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</si>
  <si>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</si>
  <si>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</si>
  <si>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</si>
  <si>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</si>
  <si>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</si>
  <si>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</si>
  <si>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</si>
  <si>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</si>
  <si>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</si>
  <si>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</si>
  <si>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</si>
  <si>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</si>
  <si>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</si>
  <si>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</si>
  <si>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</si>
  <si>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</si>
  <si>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</si>
  <si>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</si>
  <si>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</si>
  <si>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</si>
  <si>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</si>
  <si>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</si>
  <si>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</si>
  <si>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</si>
  <si>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</si>
  <si>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</si>
  <si>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</si>
  <si>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</si>
  <si>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</si>
  <si>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</si>
  <si>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</si>
  <si>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</si>
  <si>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</si>
  <si>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</si>
  <si>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</si>
  <si>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</si>
  <si>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</si>
  <si>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</si>
  <si>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</si>
  <si>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</si>
  <si>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</si>
  <si>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</si>
  <si>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</si>
  <si>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</si>
  <si>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</si>
  <si>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</si>
  <si>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</si>
  <si>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</si>
  <si>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</si>
  <si>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</si>
  <si>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</si>
  <si>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</si>
  <si>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</si>
  <si>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</si>
  <si>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</si>
  <si>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</si>
  <si>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</si>
  <si>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</si>
  <si>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</si>
  <si>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</si>
  <si>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</si>
  <si>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</si>
  <si>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</si>
  <si>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</si>
  <si>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</si>
  <si>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</si>
  <si>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</si>
  <si>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</si>
  <si>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</si>
  <si>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</si>
  <si>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</si>
  <si>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</si>
  <si>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</si>
  <si>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</si>
  <si>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</si>
  <si>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</si>
  <si>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</si>
  <si>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</si>
  <si>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</si>
  <si>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</si>
  <si>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</si>
  <si>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</si>
  <si>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</si>
  <si>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</si>
  <si>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</si>
  <si>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</si>
  <si>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</si>
  <si>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</si>
  <si>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</si>
  <si>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</si>
  <si>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</si>
  <si>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</si>
  <si>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</si>
  <si>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</si>
  <si>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</si>
  <si>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</si>
  <si>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</si>
  <si>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</si>
  <si>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</si>
  <si>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</si>
  <si>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</si>
  <si>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</si>
  <si>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</si>
  <si>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</si>
  <si>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</si>
  <si>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</si>
  <si>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</si>
  <si>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</si>
  <si>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</si>
  <si>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</si>
  <si>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</si>
  <si>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</si>
  <si>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</si>
  <si>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</si>
  <si>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</si>
  <si>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</si>
  <si>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</si>
  <si>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</si>
  <si>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</si>
  <si>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</si>
  <si>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</si>
  <si>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</si>
  <si>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</si>
  <si>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</si>
  <si>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</si>
  <si>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</si>
  <si>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</si>
  <si>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</si>
  <si>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</si>
  <si>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</si>
  <si>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</si>
  <si>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</si>
  <si>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</si>
  <si>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</si>
  <si>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</si>
  <si>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</si>
  <si>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</si>
  <si>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</si>
  <si>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</si>
  <si>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</si>
  <si>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</si>
  <si>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</si>
  <si>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</si>
  <si>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</si>
  <si>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</si>
  <si>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</si>
  <si>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</si>
  <si>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</si>
  <si>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</si>
  <si>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</si>
  <si>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</si>
  <si>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</si>
  <si>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</si>
  <si>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</si>
  <si>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</si>
  <si>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</si>
  <si>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</si>
  <si>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</si>
  <si>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TEPEAPULCO</t>
  </si>
  <si>
    <t>Informe Detallado de Financiamiento u Obligacions contraídas</t>
  </si>
  <si>
    <t>del 01 de Enero al 31 de diciembre de 2025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</si>
  <si>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</si>
  <si>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</si>
  <si>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</si>
  <si>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</si>
  <si>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</si>
  <si>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</si>
  <si>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</si>
  <si>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 xml:space="preserve">FONDO </t>
  </si>
  <si>
    <t>IMPORTE GARANTIZADO</t>
  </si>
  <si>
    <t>IMPORTE PAGADO</t>
  </si>
  <si>
    <t>% RESPECTO AL TOTAL</t>
  </si>
  <si>
    <t>Al 31 de diciembre de 2025 no se cuenta con financiamientos u obligaciones contaidas</t>
  </si>
  <si>
    <t>SECRETARIA DE FINANZAS</t>
  </si>
  <si>
    <t>SINDICA PROCURADOR HACENDARIO</t>
  </si>
  <si>
    <t>PRESIDENTE MUNICIPAL</t>
  </si>
  <si>
    <t>MTRA. EN A.P.P. MARÍA DE LA LUZ TOVAR OSORIO</t>
  </si>
  <si>
    <t>LIC. SANDRA NAYELI DÍAZ LEAL</t>
  </si>
  <si>
    <t>ING. ALFREDO GONZÁLEZ 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</si>
</sst>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/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/>
    <xf numFmtId="164" fontId="4" fillId="0" borderId="1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0" fontId="3" fillId="0" borderId="16" xfId="0" applyFont="1" applyBorder="1" applyAlignment="1"/>
    <xf numFmtId="164" fontId="3" fillId="0" borderId="13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left" vertical="center" wrapText="1" indent="1"/>
    </xf>
    <xf numFmtId="164" fontId="3" fillId="0" borderId="17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left" vertical="center" indent="3"/>
    </xf>
    <xf numFmtId="164" fontId="3" fillId="0" borderId="4" xfId="0" applyNumberFormat="1" applyFont="1" applyBorder="1" applyAlignment="1">
      <alignment horizontal="left" vertical="center" wrapText="1" indent="3"/>
    </xf>
    <xf numFmtId="164" fontId="3" fillId="0" borderId="4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justify" vertical="center"/>
    </xf>
    <xf numFmtId="164" fontId="3" fillId="0" borderId="18" xfId="0" applyNumberFormat="1" applyFont="1" applyBorder="1" applyAlignment="1">
      <alignment horizontal="left" vertical="center" indent="1"/>
    </xf>
    <xf numFmtId="164" fontId="3" fillId="0" borderId="19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justify" vertical="center"/>
    </xf>
    <xf numFmtId="0" fontId="3" fillId="0" borderId="16" xfId="0" applyFont="1" applyBorder="1"/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2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indent="4"/>
    </xf>
    <xf numFmtId="164" fontId="7" fillId="0" borderId="2" xfId="0" applyNumberFormat="1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left" vertical="center" wrapText="1" indent="2"/>
    </xf>
    <xf numFmtId="164" fontId="8" fillId="0" borderId="2" xfId="0" applyNumberFormat="1" applyFont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justify" vertical="center" wrapText="1"/>
    </xf>
    <xf numFmtId="164" fontId="9" fillId="0" borderId="4" xfId="0" applyNumberFormat="1" applyFont="1" applyBorder="1" applyAlignment="1">
      <alignment horizontal="justify" vertical="center"/>
    </xf>
    <xf numFmtId="164" fontId="10" fillId="0" borderId="4" xfId="0" applyNumberFormat="1" applyFont="1" applyBorder="1" applyAlignment="1">
      <alignment horizontal="justify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justify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vertical="center"/>
    </xf>
    <xf numFmtId="164" fontId="8" fillId="0" borderId="0" xfId="0" applyNumberFormat="1" applyFont="1"/>
    <xf numFmtId="164" fontId="10" fillId="0" borderId="0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vertical="center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justify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8" fillId="0" borderId="16" xfId="0" applyFont="1" applyBorder="1"/>
    <xf numFmtId="0" fontId="8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justify" vertical="center" wrapText="1"/>
    </xf>
    <xf numFmtId="0" fontId="0" fillId="0" borderId="16" xfId="0" applyBorder="1"/>
    <xf numFmtId="0" fontId="0" fillId="0" borderId="0" xfId="0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3" fillId="0" borderId="7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10" fontId="13" fillId="0" borderId="3" xfId="2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43" fontId="13" fillId="0" borderId="1" xfId="1" applyFont="1" applyBorder="1" applyAlignment="1">
      <alignment horizontal="justify" vertical="center" wrapText="1"/>
    </xf>
    <xf numFmtId="0" fontId="0" fillId="0" borderId="26" xfId="0" applyBorder="1"/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/>
    <xf numFmtId="43" fontId="15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7"/>
  <sheetViews>
    <sheetView workbookViewId="0">
      <pane ySplit="8" topLeftCell="A81" activePane="bottomLeft" state="frozen"/>
      <selection pane="bottomLeft" activeCell="E81" sqref="E81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68" t="s">
        <v>44</v>
      </c>
      <c r="C2" s="69"/>
      <c r="D2" s="69"/>
      <c r="E2" s="69"/>
      <c r="F2" s="87"/>
    </row>
    <row r="3" spans="2:6" x14ac:dyDescent="0.2">
      <c r="B3" s="88" t="s">
        <v>0</v>
      </c>
      <c r="C3" s="89"/>
      <c r="D3" s="89"/>
      <c r="E3" s="89"/>
      <c r="F3" s="90"/>
    </row>
    <row r="4" spans="2:6" x14ac:dyDescent="0.2">
      <c r="B4" s="88" t="s">
        <v>45</v>
      </c>
      <c r="C4" s="89"/>
      <c r="D4" s="89"/>
      <c r="E4" s="89"/>
      <c r="F4" s="90"/>
    </row>
    <row r="5" spans="2:6" ht="13.5" thickBot="1" x14ac:dyDescent="0.25">
      <c r="B5" s="70" t="s">
        <v>1</v>
      </c>
      <c r="C5" s="71"/>
      <c r="D5" s="71"/>
      <c r="E5" s="71"/>
      <c r="F5" s="91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68" t="s">
        <v>2</v>
      </c>
      <c r="C7" s="69"/>
      <c r="D7" s="3" t="s">
        <v>3</v>
      </c>
      <c r="E7" s="92" t="s">
        <v>5</v>
      </c>
      <c r="F7" s="3" t="s">
        <v>6</v>
      </c>
    </row>
    <row r="8" spans="2:6" ht="15.75" customHeight="1" thickBot="1" x14ac:dyDescent="0.25">
      <c r="B8" s="70"/>
      <c r="C8" s="71"/>
      <c r="D8" s="4" t="s">
        <v>4</v>
      </c>
      <c r="E8" s="93"/>
      <c r="F8" s="4" t="s">
        <v>7</v>
      </c>
    </row>
    <row r="9" spans="2:6" x14ac:dyDescent="0.2">
      <c r="B9" s="94" t="s">
        <v>8</v>
      </c>
      <c r="C9" s="95"/>
      <c r="D9" s="7">
        <f>SUM(D10:D12)</f>
        <v>269906393.37</v>
      </c>
      <c r="E9" s="7">
        <f>SUM(E10:E12)</f>
        <v>343276632.56</v>
      </c>
      <c r="F9" s="7">
        <f>SUM(F10:F12)</f>
        <v>343276632.56</v>
      </c>
    </row>
    <row r="10" spans="2:6" x14ac:dyDescent="0.2">
      <c r="B10" s="72" t="s">
        <v>9</v>
      </c>
      <c r="C10" s="73"/>
      <c r="D10" s="5">
        <v>201086768.37</v>
      </c>
      <c r="E10" s="5">
        <v>271206062.79000002</v>
      </c>
      <c r="F10" s="5">
        <v>271206062.79000002</v>
      </c>
    </row>
    <row r="11" spans="2:6" x14ac:dyDescent="0.2">
      <c r="B11" s="72" t="s">
        <v>10</v>
      </c>
      <c r="C11" s="73"/>
      <c r="D11" s="5">
        <v>68819625</v>
      </c>
      <c r="E11" s="5">
        <v>72070569.769999996</v>
      </c>
      <c r="F11" s="5">
        <v>72070569.769999996</v>
      </c>
    </row>
    <row r="12" spans="2:6" x14ac:dyDescent="0.2">
      <c r="B12" s="72" t="s">
        <v>11</v>
      </c>
      <c r="C12" s="73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53"/>
      <c r="C13" s="54"/>
      <c r="D13" s="5"/>
      <c r="E13" s="5"/>
      <c r="F13" s="5"/>
    </row>
    <row r="14" spans="2:6" ht="15" customHeight="1" x14ac:dyDescent="0.2">
      <c r="B14" s="53" t="s">
        <v>42</v>
      </c>
      <c r="C14" s="54"/>
      <c r="D14" s="7">
        <f>SUM(D15:D16)</f>
        <v>261146770.10000002</v>
      </c>
      <c r="E14" s="7">
        <f>SUM(E15:E16)</f>
        <v>342173100.75</v>
      </c>
      <c r="F14" s="7">
        <f>SUM(F15:F16)</f>
        <v>334903566.03999996</v>
      </c>
    </row>
    <row r="15" spans="2:6" x14ac:dyDescent="0.2">
      <c r="B15" s="72" t="s">
        <v>12</v>
      </c>
      <c r="C15" s="73"/>
      <c r="D15" s="5">
        <v>191349965.05000001</v>
      </c>
      <c r="E15" s="5">
        <v>270195145.64999998</v>
      </c>
      <c r="F15" s="5">
        <v>270195145.64999998</v>
      </c>
    </row>
    <row r="16" spans="2:6" x14ac:dyDescent="0.2">
      <c r="B16" s="72" t="s">
        <v>13</v>
      </c>
      <c r="C16" s="73"/>
      <c r="D16" s="5">
        <v>69796805.049999997</v>
      </c>
      <c r="E16" s="5">
        <v>71977955.099999994</v>
      </c>
      <c r="F16" s="5">
        <v>64708420.390000001</v>
      </c>
    </row>
    <row r="17" spans="2:6" x14ac:dyDescent="0.2">
      <c r="B17" s="72"/>
      <c r="C17" s="73"/>
      <c r="D17" s="5"/>
      <c r="E17" s="5"/>
      <c r="F17" s="5"/>
    </row>
    <row r="18" spans="2:6" x14ac:dyDescent="0.2">
      <c r="B18" s="53" t="s">
        <v>14</v>
      </c>
      <c r="C18" s="54"/>
      <c r="D18" s="7">
        <f>SUM(D19:D20)</f>
        <v>0</v>
      </c>
      <c r="E18" s="7">
        <f>SUM(E19:E20)</f>
        <v>3759560.01</v>
      </c>
      <c r="F18" s="7">
        <f>SUM(F19:F20)</f>
        <v>3759560.01</v>
      </c>
    </row>
    <row r="19" spans="2:6" x14ac:dyDescent="0.2">
      <c r="B19" s="72" t="s">
        <v>15</v>
      </c>
      <c r="C19" s="73"/>
      <c r="D19" s="41">
        <v>0</v>
      </c>
      <c r="E19" s="5">
        <v>3759560.01</v>
      </c>
      <c r="F19" s="5">
        <v>3759560.01</v>
      </c>
    </row>
    <row r="20" spans="2:6" x14ac:dyDescent="0.2">
      <c r="B20" s="72" t="s">
        <v>16</v>
      </c>
      <c r="C20" s="73"/>
      <c r="D20" s="41"/>
      <c r="E20" s="5"/>
      <c r="F20" s="5"/>
    </row>
    <row r="21" spans="2:6" x14ac:dyDescent="0.2">
      <c r="B21" s="72"/>
      <c r="C21" s="73"/>
      <c r="D21" s="5"/>
      <c r="E21" s="5"/>
      <c r="F21" s="5"/>
    </row>
    <row r="22" spans="2:6" x14ac:dyDescent="0.2">
      <c r="B22" s="53" t="s">
        <v>17</v>
      </c>
      <c r="C22" s="54"/>
      <c r="D22" s="7">
        <f>D9-D14+D18</f>
        <v>8759623.2699999809</v>
      </c>
      <c r="E22" s="6">
        <f>E9-E14+E18</f>
        <v>4863091.8200000022</v>
      </c>
      <c r="F22" s="6">
        <f>F9-F14+F18</f>
        <v>12132626.53000004</v>
      </c>
    </row>
    <row r="23" spans="2:6" x14ac:dyDescent="0.2">
      <c r="B23" s="53"/>
      <c r="C23" s="54"/>
      <c r="D23" s="5"/>
      <c r="E23" s="8"/>
      <c r="F23" s="8"/>
    </row>
    <row r="24" spans="2:6" x14ac:dyDescent="0.2">
      <c r="B24" s="53" t="s">
        <v>18</v>
      </c>
      <c r="C24" s="54"/>
      <c r="D24" s="7">
        <f>D22-D12</f>
        <v>8759623.2699999809</v>
      </c>
      <c r="E24" s="6">
        <f>E22-E12</f>
        <v>4863091.8200000022</v>
      </c>
      <c r="F24" s="6">
        <f>F22-F12</f>
        <v>12132626.53000004</v>
      </c>
    </row>
    <row r="25" spans="2:6" x14ac:dyDescent="0.2">
      <c r="B25" s="53"/>
      <c r="C25" s="54"/>
      <c r="D25" s="5"/>
      <c r="E25" s="8"/>
      <c r="F25" s="8"/>
    </row>
    <row r="26" spans="2:6" ht="25.5" customHeight="1" x14ac:dyDescent="0.2">
      <c r="B26" s="53" t="s">
        <v>19</v>
      </c>
      <c r="C26" s="54"/>
      <c r="D26" s="7">
        <f>D24-D18</f>
        <v>8759623.2699999809</v>
      </c>
      <c r="E26" s="7">
        <f>E24-E18</f>
        <v>1103531.8100000024</v>
      </c>
      <c r="F26" s="7">
        <f>F24-F18</f>
        <v>8373066.5200000405</v>
      </c>
    </row>
    <row r="27" spans="2:6" ht="15.75" customHeight="1" thickBot="1" x14ac:dyDescent="0.25">
      <c r="B27" s="78"/>
      <c r="C27" s="79"/>
      <c r="D27" s="9"/>
      <c r="E27" s="9"/>
      <c r="F27" s="9"/>
    </row>
    <row r="28" spans="2:6" ht="35.1" customHeight="1" thickBot="1" x14ac:dyDescent="0.25">
      <c r="B28" s="82"/>
      <c r="C28" s="82"/>
      <c r="D28" s="82"/>
      <c r="E28" s="82"/>
      <c r="F28" s="82"/>
    </row>
    <row r="29" spans="2:6" ht="15.75" customHeight="1" thickBot="1" x14ac:dyDescent="0.25">
      <c r="B29" s="66" t="s">
        <v>20</v>
      </c>
      <c r="C29" s="67"/>
      <c r="D29" s="10" t="s">
        <v>21</v>
      </c>
      <c r="E29" s="10" t="s">
        <v>5</v>
      </c>
      <c r="F29" s="10" t="s">
        <v>22</v>
      </c>
    </row>
    <row r="30" spans="2:6" x14ac:dyDescent="0.2">
      <c r="B30" s="80"/>
      <c r="C30" s="81"/>
      <c r="D30" s="5"/>
      <c r="E30" s="5"/>
      <c r="F30" s="5"/>
    </row>
    <row r="31" spans="2:6" x14ac:dyDescent="0.2">
      <c r="B31" s="53" t="s">
        <v>23</v>
      </c>
      <c r="C31" s="54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72" t="s">
        <v>24</v>
      </c>
      <c r="C32" s="73"/>
      <c r="D32" s="5"/>
      <c r="E32" s="8"/>
      <c r="F32" s="8"/>
    </row>
    <row r="33" spans="2:6" x14ac:dyDescent="0.2">
      <c r="B33" s="72" t="s">
        <v>25</v>
      </c>
      <c r="C33" s="73"/>
      <c r="D33" s="5"/>
      <c r="E33" s="8"/>
      <c r="F33" s="8"/>
    </row>
    <row r="34" spans="2:6" x14ac:dyDescent="0.2">
      <c r="B34" s="53"/>
      <c r="C34" s="54"/>
      <c r="D34" s="5"/>
      <c r="E34" s="5"/>
      <c r="F34" s="5"/>
    </row>
    <row r="35" spans="2:6" x14ac:dyDescent="0.2">
      <c r="B35" s="53" t="s">
        <v>43</v>
      </c>
      <c r="C35" s="54"/>
      <c r="D35" s="7">
        <f>D26+D31</f>
        <v>8759623.2699999809</v>
      </c>
      <c r="E35" s="7">
        <f>E26+E31</f>
        <v>1103531.8100000024</v>
      </c>
      <c r="F35" s="7">
        <f>F26+F31</f>
        <v>8373066.5200000405</v>
      </c>
    </row>
    <row r="36" spans="2:6" ht="15.75" customHeight="1" thickBot="1" x14ac:dyDescent="0.25">
      <c r="B36" s="76"/>
      <c r="C36" s="77"/>
      <c r="D36" s="11"/>
      <c r="E36" s="11"/>
      <c r="F36" s="11"/>
    </row>
    <row r="37" spans="2:6" ht="35.1" customHeight="1" thickBot="1" x14ac:dyDescent="0.25">
      <c r="B37" s="12"/>
      <c r="C37" s="12"/>
      <c r="D37" s="12"/>
      <c r="E37" s="12"/>
      <c r="F37" s="12"/>
    </row>
    <row r="38" spans="2:6" ht="15" customHeight="1" x14ac:dyDescent="0.2">
      <c r="B38" s="62" t="s">
        <v>20</v>
      </c>
      <c r="C38" s="74"/>
      <c r="D38" s="85" t="s">
        <v>26</v>
      </c>
      <c r="E38" s="83" t="s">
        <v>5</v>
      </c>
      <c r="F38" s="13" t="s">
        <v>6</v>
      </c>
    </row>
    <row r="39" spans="2:6" ht="15.75" customHeight="1" thickBot="1" x14ac:dyDescent="0.25">
      <c r="B39" s="64"/>
      <c r="C39" s="75"/>
      <c r="D39" s="86"/>
      <c r="E39" s="84"/>
      <c r="F39" s="14" t="s">
        <v>22</v>
      </c>
    </row>
    <row r="40" spans="2:6" x14ac:dyDescent="0.2">
      <c r="B40" s="57"/>
      <c r="C40" s="58"/>
      <c r="D40" s="15"/>
      <c r="E40" s="15"/>
      <c r="F40" s="15"/>
    </row>
    <row r="41" spans="2:6" x14ac:dyDescent="0.2">
      <c r="B41" s="51" t="s">
        <v>27</v>
      </c>
      <c r="C41" s="52"/>
      <c r="D41" s="17">
        <f>SUM(D42:D43)</f>
        <v>0</v>
      </c>
      <c r="E41" s="17">
        <f>SUM(E42:E43)</f>
        <v>0</v>
      </c>
      <c r="F41" s="17">
        <f>SUM(F42:F43)</f>
        <v>0</v>
      </c>
    </row>
    <row r="42" spans="2:6" x14ac:dyDescent="0.2">
      <c r="B42" s="60" t="s">
        <v>28</v>
      </c>
      <c r="C42" s="61"/>
      <c r="D42" s="15"/>
      <c r="E42" s="18"/>
      <c r="F42" s="18"/>
    </row>
    <row r="43" spans="2:6" x14ac:dyDescent="0.2">
      <c r="B43" s="60" t="s">
        <v>29</v>
      </c>
      <c r="C43" s="61"/>
      <c r="D43" s="15"/>
      <c r="E43" s="18"/>
      <c r="F43" s="18"/>
    </row>
    <row r="44" spans="2:6" x14ac:dyDescent="0.2">
      <c r="B44" s="51" t="s">
        <v>30</v>
      </c>
      <c r="C44" s="52"/>
      <c r="D44" s="17">
        <f>SUM(D45:D46)</f>
        <v>0</v>
      </c>
      <c r="E44" s="17">
        <f>SUM(E45:E46)</f>
        <v>0</v>
      </c>
      <c r="F44" s="17">
        <f>SUM(F45:F46)</f>
        <v>0</v>
      </c>
    </row>
    <row r="45" spans="2:6" x14ac:dyDescent="0.2">
      <c r="B45" s="60" t="s">
        <v>31</v>
      </c>
      <c r="C45" s="61"/>
      <c r="D45" s="15"/>
      <c r="E45" s="18"/>
      <c r="F45" s="18"/>
    </row>
    <row r="46" spans="2:6" x14ac:dyDescent="0.2">
      <c r="B46" s="60" t="s">
        <v>32</v>
      </c>
      <c r="C46" s="61"/>
      <c r="D46" s="15"/>
      <c r="E46" s="18"/>
      <c r="F46" s="18"/>
    </row>
    <row r="47" spans="2:6" x14ac:dyDescent="0.2">
      <c r="B47" s="51"/>
      <c r="C47" s="52"/>
      <c r="D47" s="15"/>
      <c r="E47" s="15"/>
      <c r="F47" s="15"/>
    </row>
    <row r="48" spans="2:6" x14ac:dyDescent="0.2">
      <c r="B48" s="51" t="s">
        <v>33</v>
      </c>
      <c r="C48" s="52"/>
      <c r="D48" s="17">
        <f>D41-D44</f>
        <v>0</v>
      </c>
      <c r="E48" s="16">
        <f>E41-E44</f>
        <v>0</v>
      </c>
      <c r="F48" s="16">
        <f>F41-F44</f>
        <v>0</v>
      </c>
    </row>
    <row r="49" spans="2:6" ht="15.75" customHeight="1" thickBot="1" x14ac:dyDescent="0.25">
      <c r="B49" s="55"/>
      <c r="C49" s="56"/>
      <c r="D49" s="20"/>
      <c r="E49" s="19"/>
      <c r="F49" s="19"/>
    </row>
    <row r="50" spans="2:6" ht="35.1" customHeight="1" thickBot="1" x14ac:dyDescent="0.25">
      <c r="B50" s="12"/>
      <c r="C50" s="12"/>
      <c r="D50" s="12"/>
      <c r="E50" s="12"/>
      <c r="F50" s="12"/>
    </row>
    <row r="51" spans="2:6" ht="15" customHeight="1" x14ac:dyDescent="0.2">
      <c r="B51" s="62" t="s">
        <v>20</v>
      </c>
      <c r="C51" s="63"/>
      <c r="D51" s="13" t="s">
        <v>3</v>
      </c>
      <c r="E51" s="83" t="s">
        <v>5</v>
      </c>
      <c r="F51" s="13" t="s">
        <v>6</v>
      </c>
    </row>
    <row r="52" spans="2:6" ht="15.75" customHeight="1" thickBot="1" x14ac:dyDescent="0.25">
      <c r="B52" s="64"/>
      <c r="C52" s="65"/>
      <c r="D52" s="14" t="s">
        <v>21</v>
      </c>
      <c r="E52" s="84"/>
      <c r="F52" s="14" t="s">
        <v>22</v>
      </c>
    </row>
    <row r="53" spans="2:6" x14ac:dyDescent="0.2">
      <c r="B53" s="57"/>
      <c r="C53" s="58"/>
      <c r="D53" s="15"/>
      <c r="E53" s="15"/>
      <c r="F53" s="15"/>
    </row>
    <row r="54" spans="2:6" x14ac:dyDescent="0.2">
      <c r="B54" s="60" t="s">
        <v>34</v>
      </c>
      <c r="C54" s="61"/>
      <c r="D54" s="15">
        <f>D10</f>
        <v>201086768.37</v>
      </c>
      <c r="E54" s="18">
        <f>E10</f>
        <v>271206062.79000002</v>
      </c>
      <c r="F54" s="18">
        <f>F10</f>
        <v>271206062.79000002</v>
      </c>
    </row>
    <row r="55" spans="2:6" x14ac:dyDescent="0.2">
      <c r="B55" s="60"/>
      <c r="C55" s="61"/>
      <c r="D55" s="15"/>
      <c r="E55" s="18"/>
      <c r="F55" s="18"/>
    </row>
    <row r="56" spans="2:6" x14ac:dyDescent="0.2">
      <c r="B56" s="60" t="s">
        <v>35</v>
      </c>
      <c r="C56" s="61"/>
      <c r="D56" s="15">
        <f>D42-D45</f>
        <v>0</v>
      </c>
      <c r="E56" s="18">
        <f>E42-E45</f>
        <v>0</v>
      </c>
      <c r="F56" s="18">
        <f>F42-F45</f>
        <v>0</v>
      </c>
    </row>
    <row r="57" spans="2:6" x14ac:dyDescent="0.2">
      <c r="B57" s="60" t="s">
        <v>28</v>
      </c>
      <c r="C57" s="61"/>
      <c r="D57" s="15">
        <f>D42</f>
        <v>0</v>
      </c>
      <c r="E57" s="18">
        <f>E42</f>
        <v>0</v>
      </c>
      <c r="F57" s="18">
        <f>F42</f>
        <v>0</v>
      </c>
    </row>
    <row r="58" spans="2:6" x14ac:dyDescent="0.2">
      <c r="B58" s="60" t="s">
        <v>31</v>
      </c>
      <c r="C58" s="61"/>
      <c r="D58" s="15">
        <f>D45</f>
        <v>0</v>
      </c>
      <c r="E58" s="18">
        <f>E45</f>
        <v>0</v>
      </c>
      <c r="F58" s="18">
        <f>F45</f>
        <v>0</v>
      </c>
    </row>
    <row r="59" spans="2:6" x14ac:dyDescent="0.2">
      <c r="B59" s="60"/>
      <c r="C59" s="61"/>
      <c r="D59" s="15"/>
      <c r="E59" s="18"/>
      <c r="F59" s="18"/>
    </row>
    <row r="60" spans="2:6" x14ac:dyDescent="0.2">
      <c r="B60" s="60" t="s">
        <v>12</v>
      </c>
      <c r="C60" s="61"/>
      <c r="D60" s="15">
        <f>D15</f>
        <v>191349965.05000001</v>
      </c>
      <c r="E60" s="15">
        <f>E15</f>
        <v>270195145.64999998</v>
      </c>
      <c r="F60" s="15">
        <f>F15</f>
        <v>270195145.64999998</v>
      </c>
    </row>
    <row r="61" spans="2:6" x14ac:dyDescent="0.2">
      <c r="B61" s="60"/>
      <c r="C61" s="61"/>
      <c r="D61" s="15"/>
      <c r="E61" s="15"/>
      <c r="F61" s="15"/>
    </row>
    <row r="62" spans="2:6" x14ac:dyDescent="0.2">
      <c r="B62" s="60" t="s">
        <v>15</v>
      </c>
      <c r="C62" s="61"/>
      <c r="D62" s="15"/>
      <c r="E62" s="15">
        <f>E19</f>
        <v>3759560.01</v>
      </c>
      <c r="F62" s="15">
        <f>F19</f>
        <v>3759560.01</v>
      </c>
    </row>
    <row r="63" spans="2:6" x14ac:dyDescent="0.2">
      <c r="B63" s="60"/>
      <c r="C63" s="61"/>
      <c r="D63" s="15"/>
      <c r="E63" s="15"/>
      <c r="F63" s="15"/>
    </row>
    <row r="64" spans="2:6" x14ac:dyDescent="0.2">
      <c r="B64" s="51" t="s">
        <v>36</v>
      </c>
      <c r="C64" s="52"/>
      <c r="D64" s="17">
        <f>D54+D56-D60+D62</f>
        <v>9736803.3199999928</v>
      </c>
      <c r="E64" s="16">
        <f>E54+E56-E60+E62</f>
        <v>4770477.1500000451</v>
      </c>
      <c r="F64" s="16">
        <f>F54+F56-F60+F62</f>
        <v>4770477.1500000451</v>
      </c>
    </row>
    <row r="65" spans="2:6" x14ac:dyDescent="0.2">
      <c r="B65" s="51"/>
      <c r="C65" s="52"/>
      <c r="D65" s="17"/>
      <c r="E65" s="16"/>
      <c r="F65" s="16"/>
    </row>
    <row r="66" spans="2:6" ht="25.5" customHeight="1" x14ac:dyDescent="0.2">
      <c r="B66" s="53" t="s">
        <v>37</v>
      </c>
      <c r="C66" s="54"/>
      <c r="D66" s="17">
        <f>D64-D56</f>
        <v>9736803.3199999928</v>
      </c>
      <c r="E66" s="16">
        <f>E64-E56</f>
        <v>4770477.1500000451</v>
      </c>
      <c r="F66" s="16">
        <f>F64-F56</f>
        <v>4770477.1500000451</v>
      </c>
    </row>
    <row r="67" spans="2:6" ht="15.75" customHeight="1" thickBot="1" x14ac:dyDescent="0.25">
      <c r="B67" s="55"/>
      <c r="C67" s="56"/>
      <c r="D67" s="20"/>
      <c r="E67" s="19"/>
      <c r="F67" s="19"/>
    </row>
    <row r="68" spans="2:6" ht="35.1" customHeight="1" thickBot="1" x14ac:dyDescent="0.25">
      <c r="B68" s="12"/>
      <c r="C68" s="12"/>
      <c r="D68" s="12"/>
      <c r="E68" s="12"/>
      <c r="F68" s="12"/>
    </row>
    <row r="69" spans="2:6" ht="15" customHeight="1" x14ac:dyDescent="0.2">
      <c r="B69" s="62" t="s">
        <v>20</v>
      </c>
      <c r="C69" s="74"/>
      <c r="D69" s="85" t="s">
        <v>26</v>
      </c>
      <c r="E69" s="83" t="s">
        <v>5</v>
      </c>
      <c r="F69" s="13" t="s">
        <v>6</v>
      </c>
    </row>
    <row r="70" spans="2:6" ht="15.75" customHeight="1" thickBot="1" x14ac:dyDescent="0.25">
      <c r="B70" s="64"/>
      <c r="C70" s="75"/>
      <c r="D70" s="86"/>
      <c r="E70" s="84"/>
      <c r="F70" s="14" t="s">
        <v>22</v>
      </c>
    </row>
    <row r="71" spans="2:6" x14ac:dyDescent="0.2">
      <c r="B71" s="57"/>
      <c r="C71" s="58"/>
      <c r="D71" s="15"/>
      <c r="E71" s="15"/>
      <c r="F71" s="15"/>
    </row>
    <row r="72" spans="2:6" x14ac:dyDescent="0.2">
      <c r="B72" s="60" t="s">
        <v>10</v>
      </c>
      <c r="C72" s="61"/>
      <c r="D72" s="15">
        <f>D11</f>
        <v>68819625</v>
      </c>
      <c r="E72" s="18">
        <f>E11</f>
        <v>72070569.769999996</v>
      </c>
      <c r="F72" s="18">
        <f>F11</f>
        <v>72070569.769999996</v>
      </c>
    </row>
    <row r="73" spans="2:6" x14ac:dyDescent="0.2">
      <c r="B73" s="60"/>
      <c r="C73" s="61"/>
      <c r="D73" s="15"/>
      <c r="E73" s="18"/>
      <c r="F73" s="18"/>
    </row>
    <row r="74" spans="2:6" ht="25.5" customHeight="1" x14ac:dyDescent="0.2">
      <c r="B74" s="72" t="s">
        <v>38</v>
      </c>
      <c r="C74" s="73"/>
      <c r="D74" s="15">
        <f>D75-D76</f>
        <v>0</v>
      </c>
      <c r="E74" s="18">
        <f>E75-E76</f>
        <v>0</v>
      </c>
      <c r="F74" s="18">
        <f>F75-F76</f>
        <v>0</v>
      </c>
    </row>
    <row r="75" spans="2:6" x14ac:dyDescent="0.2">
      <c r="B75" s="60" t="s">
        <v>29</v>
      </c>
      <c r="C75" s="61"/>
      <c r="D75" s="15">
        <f>D43</f>
        <v>0</v>
      </c>
      <c r="E75" s="18">
        <f>E43</f>
        <v>0</v>
      </c>
      <c r="F75" s="18">
        <f>F43</f>
        <v>0</v>
      </c>
    </row>
    <row r="76" spans="2:6" x14ac:dyDescent="0.2">
      <c r="B76" s="60" t="s">
        <v>32</v>
      </c>
      <c r="C76" s="61"/>
      <c r="D76" s="15">
        <f>D46</f>
        <v>0</v>
      </c>
      <c r="E76" s="18">
        <f>E46</f>
        <v>0</v>
      </c>
      <c r="F76" s="18">
        <f>F46</f>
        <v>0</v>
      </c>
    </row>
    <row r="77" spans="2:6" x14ac:dyDescent="0.2">
      <c r="B77" s="60"/>
      <c r="C77" s="61"/>
      <c r="D77" s="15"/>
      <c r="E77" s="18"/>
      <c r="F77" s="18"/>
    </row>
    <row r="78" spans="2:6" x14ac:dyDescent="0.2">
      <c r="B78" s="60" t="s">
        <v>39</v>
      </c>
      <c r="C78" s="61"/>
      <c r="D78" s="15">
        <f>D16</f>
        <v>69796805.049999997</v>
      </c>
      <c r="E78" s="15">
        <f>E16</f>
        <v>71977955.099999994</v>
      </c>
      <c r="F78" s="15">
        <f>F16</f>
        <v>64708420.390000001</v>
      </c>
    </row>
    <row r="79" spans="2:6" x14ac:dyDescent="0.2">
      <c r="B79" s="60"/>
      <c r="C79" s="61"/>
      <c r="D79" s="15"/>
      <c r="E79" s="15"/>
      <c r="F79" s="15"/>
    </row>
    <row r="80" spans="2:6" x14ac:dyDescent="0.2">
      <c r="B80" s="60" t="s">
        <v>16</v>
      </c>
      <c r="C80" s="61"/>
      <c r="D80" s="15"/>
      <c r="E80" s="15">
        <f>E20</f>
        <v>0</v>
      </c>
      <c r="F80" s="15">
        <f>F20</f>
        <v>0</v>
      </c>
    </row>
    <row r="81" spans="2:6" x14ac:dyDescent="0.2">
      <c r="B81" s="60"/>
      <c r="C81" s="61"/>
      <c r="D81" s="15"/>
      <c r="E81" s="15"/>
      <c r="F81" s="15"/>
    </row>
    <row r="82" spans="2:6" x14ac:dyDescent="0.2">
      <c r="B82" s="51" t="s">
        <v>40</v>
      </c>
      <c r="C82" s="52"/>
      <c r="D82" s="17">
        <f>D72+D74-D78+D80</f>
        <v>-977180.04999999702</v>
      </c>
      <c r="E82" s="16">
        <f>E72+E74-E78+E80</f>
        <v>92614.670000001788</v>
      </c>
      <c r="F82" s="16">
        <f>F72+F74-F78+F80</f>
        <v>7362149.3799999952</v>
      </c>
    </row>
    <row r="83" spans="2:6" x14ac:dyDescent="0.2">
      <c r="B83" s="51"/>
      <c r="C83" s="52"/>
      <c r="D83" s="17"/>
      <c r="E83" s="16"/>
      <c r="F83" s="16"/>
    </row>
    <row r="84" spans="2:6" ht="25.5" customHeight="1" x14ac:dyDescent="0.2">
      <c r="B84" s="53" t="s">
        <v>41</v>
      </c>
      <c r="C84" s="54"/>
      <c r="D84" s="17">
        <f>D82-D74</f>
        <v>-977180.04999999702</v>
      </c>
      <c r="E84" s="16">
        <f>E82-E74</f>
        <v>92614.670000001788</v>
      </c>
      <c r="F84" s="16">
        <f>F82-F74</f>
        <v>7362149.3799999952</v>
      </c>
    </row>
    <row r="85" spans="2:6" ht="15.75" customHeight="1" thickBot="1" x14ac:dyDescent="0.25">
      <c r="B85" s="55"/>
      <c r="C85" s="56"/>
      <c r="D85" s="20"/>
      <c r="E85" s="19"/>
      <c r="F85" s="19"/>
    </row>
    <row r="87" spans="2:6" ht="12.75" customHeight="1" x14ac:dyDescent="0.2"/>
    <row r="88" spans="2:6" ht="30" customHeight="1" x14ac:dyDescent="0.2">
      <c r="D88" s="59"/>
      <c r="E88" s="59"/>
      <c r="F88" s="59"/>
    </row>
    <row r="89" spans="2:6" ht="15" customHeight="1" x14ac:dyDescent="0.25">
      <c r="B89" s="36" t="s">
        <v>46</v>
      </c>
      <c r="C89" s="22"/>
      <c r="D89" s="44" t="s">
        <v>48</v>
      </c>
      <c r="E89" s="45"/>
      <c r="F89" s="45"/>
    </row>
    <row r="90" spans="2:6" ht="15" customHeight="1" x14ac:dyDescent="0.2">
      <c r="B90" s="26" t="s">
        <v>47</v>
      </c>
      <c r="C90" s="22"/>
      <c r="D90" s="46" t="s">
        <v>49</v>
      </c>
      <c r="E90" s="47"/>
      <c r="F90" s="47"/>
    </row>
    <row r="91" spans="2:6" ht="30" customHeight="1" x14ac:dyDescent="0.2">
      <c r="B91" s="29"/>
      <c r="C91" s="29"/>
      <c r="D91" s="50"/>
      <c r="E91" s="50"/>
      <c r="F91" s="50"/>
    </row>
    <row r="92" spans="2:6" s="21" customFormat="1" ht="15" customHeight="1" x14ac:dyDescent="0.25">
      <c r="B92" s="38" t="s">
        <v>50</v>
      </c>
      <c r="C92" s="37"/>
      <c r="D92" s="48"/>
      <c r="E92" s="49"/>
      <c r="F92" s="49"/>
    </row>
    <row r="93" spans="2:6" s="23" customFormat="1" ht="21.95" customHeight="1" x14ac:dyDescent="0.2">
      <c r="B93" s="24" t="s">
        <v>51</v>
      </c>
      <c r="C93" s="39"/>
      <c r="D93" s="42"/>
      <c r="E93" s="42"/>
      <c r="F93" s="42"/>
    </row>
    <row r="94" spans="2:6" s="23" customFormat="1" ht="21.95" customHeight="1" x14ac:dyDescent="0.2">
      <c r="B94" s="24"/>
      <c r="C94" s="39"/>
      <c r="D94" s="24"/>
      <c r="E94" s="24"/>
      <c r="F94" s="24"/>
    </row>
    <row r="95" spans="2:6" s="23" customFormat="1" ht="15" customHeight="1" x14ac:dyDescent="0.2">
      <c r="B95" s="24"/>
      <c r="C95" s="39"/>
      <c r="D95" s="42"/>
      <c r="E95" s="43"/>
      <c r="F95" s="43"/>
    </row>
    <row r="96" spans="2:6" s="23" customFormat="1" ht="21.95" customHeight="1" x14ac:dyDescent="0.2">
      <c r="B96" s="24"/>
      <c r="C96" s="39"/>
      <c r="D96" s="42"/>
      <c r="E96" s="43"/>
      <c r="F96" s="43"/>
    </row>
    <row r="97" spans="2:6" s="21" customFormat="1" ht="12.75" customHeight="1" x14ac:dyDescent="0.2">
      <c r="B97" s="26"/>
      <c r="C97" s="22"/>
      <c r="D97" s="30"/>
      <c r="E97" s="30"/>
      <c r="F97" s="30"/>
    </row>
    <row r="98" spans="2:6" s="23" customFormat="1" ht="12.75" customHeight="1" x14ac:dyDescent="0.2">
      <c r="B98" s="27"/>
      <c r="C98" s="24"/>
      <c r="D98" s="28"/>
      <c r="E98" s="28"/>
      <c r="F98" s="28"/>
    </row>
    <row r="99" spans="2:6" s="23" customFormat="1" ht="12.75" customHeight="1" x14ac:dyDescent="0.2">
      <c r="B99" s="24"/>
      <c r="C99" s="24"/>
      <c r="E99" s="24"/>
      <c r="F99" s="25"/>
    </row>
    <row r="100" spans="2:6" s="23" customFormat="1" ht="12.75" customHeight="1" x14ac:dyDescent="0.2">
      <c r="B100" s="24"/>
      <c r="C100" s="24"/>
      <c r="E100" s="31"/>
      <c r="F100" s="32"/>
    </row>
    <row r="101" spans="2:6" s="23" customFormat="1" ht="12.75" customHeight="1" x14ac:dyDescent="0.2">
      <c r="B101" s="24"/>
      <c r="C101" s="24"/>
      <c r="E101" s="31"/>
      <c r="F101" s="32"/>
    </row>
    <row r="102" spans="2:6" ht="12.75" customHeight="1" x14ac:dyDescent="0.2"/>
    <row r="103" spans="2:6" ht="12.75" customHeight="1" x14ac:dyDescent="0.2"/>
    <row r="104" spans="2:6" ht="12.75" customHeight="1" x14ac:dyDescent="0.2"/>
    <row r="105" spans="2:6" ht="12.75" customHeight="1" x14ac:dyDescent="0.2"/>
    <row r="106" spans="2:6" ht="12.75" customHeight="1" x14ac:dyDescent="0.2"/>
    <row r="107" spans="2:6" ht="12.75" customHeight="1" x14ac:dyDescent="0.2"/>
  </sheetData>
  <mergeCells count="90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B17:C17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33:C33"/>
    <mergeCell ref="B28:F28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55:C55"/>
    <mergeCell ref="B34:C34"/>
    <mergeCell ref="B35:C35"/>
    <mergeCell ref="B36:C36"/>
    <mergeCell ref="B40:C40"/>
    <mergeCell ref="B41:C41"/>
    <mergeCell ref="B42:C42"/>
    <mergeCell ref="B48:C48"/>
    <mergeCell ref="B49:C49"/>
    <mergeCell ref="B38:C39"/>
    <mergeCell ref="B53:C53"/>
    <mergeCell ref="B54:C54"/>
    <mergeCell ref="B56:C56"/>
    <mergeCell ref="B57:C57"/>
    <mergeCell ref="B58:C58"/>
    <mergeCell ref="B72:C72"/>
    <mergeCell ref="B73:C73"/>
    <mergeCell ref="B69:C70"/>
    <mergeCell ref="B59:C59"/>
    <mergeCell ref="B60:C60"/>
    <mergeCell ref="B61:C61"/>
    <mergeCell ref="B62:C62"/>
    <mergeCell ref="D88:F88"/>
    <mergeCell ref="B79:C79"/>
    <mergeCell ref="B51:C52"/>
    <mergeCell ref="B29:C29"/>
    <mergeCell ref="B7:C8"/>
    <mergeCell ref="B80:C80"/>
    <mergeCell ref="B81:C81"/>
    <mergeCell ref="B63:C63"/>
    <mergeCell ref="B64:C64"/>
    <mergeCell ref="B83:C83"/>
    <mergeCell ref="B84:C84"/>
    <mergeCell ref="B85:C85"/>
    <mergeCell ref="B74:C74"/>
    <mergeCell ref="B75:C75"/>
    <mergeCell ref="B76:C76"/>
    <mergeCell ref="B77:C77"/>
    <mergeCell ref="B82:C82"/>
    <mergeCell ref="B65:C65"/>
    <mergeCell ref="B66:C66"/>
    <mergeCell ref="B67:C67"/>
    <mergeCell ref="B71:C71"/>
    <mergeCell ref="B78:C78"/>
    <mergeCell ref="D96:F96"/>
    <mergeCell ref="D89:F89"/>
    <mergeCell ref="D90:F90"/>
    <mergeCell ref="D92:F92"/>
    <mergeCell ref="D91:F91"/>
    <mergeCell ref="D93:F93"/>
    <mergeCell ref="D95:F9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9"/>
  <sheetViews>
    <sheetView workbookViewId="0">
      <pane ySplit="8" topLeftCell="A30" activePane="bottomLeft" state="frozen"/>
      <selection pane="bottomLeft" activeCell="F46" sqref="F46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96" customWidth="1"/>
    <col min="4" max="4" width="18" style="1" customWidth="1"/>
    <col min="5" max="5" width="14.7109375" style="96" customWidth="1"/>
    <col min="6" max="6" width="13.85546875" style="1" customWidth="1"/>
    <col min="7" max="7" width="14.85546875" style="1" customWidth="1"/>
    <col min="8" max="8" width="13.7109375" style="96" customWidth="1"/>
    <col min="9" max="16384" width="11" style="1"/>
  </cols>
  <sheetData>
    <row r="1" spans="2:8" ht="13.5" thickBot="1" x14ac:dyDescent="0.25"/>
    <row r="2" spans="2:8" x14ac:dyDescent="0.2">
      <c r="B2" s="68" t="s">
        <v>44</v>
      </c>
      <c r="C2" s="69"/>
      <c r="D2" s="69"/>
      <c r="E2" s="69"/>
      <c r="F2" s="69"/>
      <c r="G2" s="69"/>
      <c r="H2" s="87"/>
    </row>
    <row r="3" spans="2:8" x14ac:dyDescent="0.2">
      <c r="B3" s="88" t="s">
        <v>52</v>
      </c>
      <c r="C3" s="89"/>
      <c r="D3" s="89"/>
      <c r="E3" s="89"/>
      <c r="F3" s="89"/>
      <c r="G3" s="89"/>
      <c r="H3" s="90"/>
    </row>
    <row r="4" spans="2:8" x14ac:dyDescent="0.2">
      <c r="B4" s="88" t="s">
        <v>45</v>
      </c>
      <c r="C4" s="89"/>
      <c r="D4" s="89"/>
      <c r="E4" s="89"/>
      <c r="F4" s="89"/>
      <c r="G4" s="89"/>
      <c r="H4" s="90"/>
    </row>
    <row r="5" spans="2:8" ht="13.5" thickBot="1" x14ac:dyDescent="0.25">
      <c r="B5" s="70" t="s">
        <v>1</v>
      </c>
      <c r="C5" s="71"/>
      <c r="D5" s="71"/>
      <c r="E5" s="71"/>
      <c r="F5" s="71"/>
      <c r="G5" s="71"/>
      <c r="H5" s="91"/>
    </row>
    <row r="6" spans="2:8" ht="13.5" thickBot="1" x14ac:dyDescent="0.25">
      <c r="B6" s="33"/>
      <c r="C6" s="97" t="s">
        <v>53</v>
      </c>
      <c r="D6" s="98"/>
      <c r="E6" s="98"/>
      <c r="F6" s="98"/>
      <c r="G6" s="99"/>
      <c r="H6" s="100" t="s">
        <v>54</v>
      </c>
    </row>
    <row r="7" spans="2:8" x14ac:dyDescent="0.2">
      <c r="B7" s="34" t="s">
        <v>20</v>
      </c>
      <c r="C7" s="100" t="s">
        <v>55</v>
      </c>
      <c r="D7" s="92" t="s">
        <v>56</v>
      </c>
      <c r="E7" s="100" t="s">
        <v>57</v>
      </c>
      <c r="F7" s="100" t="s">
        <v>5</v>
      </c>
      <c r="G7" s="100" t="s">
        <v>58</v>
      </c>
      <c r="H7" s="101"/>
    </row>
    <row r="8" spans="2:8" ht="13.5" thickBot="1" x14ac:dyDescent="0.25">
      <c r="B8" s="35" t="s">
        <v>59</v>
      </c>
      <c r="C8" s="102"/>
      <c r="D8" s="93"/>
      <c r="E8" s="102"/>
      <c r="F8" s="102"/>
      <c r="G8" s="102"/>
      <c r="H8" s="102"/>
    </row>
    <row r="9" spans="2:8" x14ac:dyDescent="0.2">
      <c r="B9" s="16" t="s">
        <v>60</v>
      </c>
      <c r="C9" s="103"/>
      <c r="D9" s="104"/>
      <c r="E9" s="103"/>
      <c r="F9" s="104"/>
      <c r="G9" s="104"/>
      <c r="H9" s="103"/>
    </row>
    <row r="10" spans="2:8" x14ac:dyDescent="0.2">
      <c r="B10" s="105" t="s">
        <v>61</v>
      </c>
      <c r="C10" s="103">
        <v>66480368.93</v>
      </c>
      <c r="D10" s="104">
        <v>31458516.079999998</v>
      </c>
      <c r="E10" s="103">
        <f>C10+D10</f>
        <v>97938885.00999999</v>
      </c>
      <c r="F10" s="104">
        <v>97938885.010000005</v>
      </c>
      <c r="G10" s="104">
        <v>97938885.010000005</v>
      </c>
      <c r="H10" s="103">
        <f>G10-C10</f>
        <v>31458516.080000006</v>
      </c>
    </row>
    <row r="11" spans="2:8" x14ac:dyDescent="0.2">
      <c r="B11" s="105" t="s">
        <v>62</v>
      </c>
      <c r="C11" s="103"/>
      <c r="D11" s="104"/>
      <c r="E11" s="103">
        <f t="shared" ref="E11:E40" si="0">C11+D11</f>
        <v>0</v>
      </c>
      <c r="F11" s="104"/>
      <c r="G11" s="104"/>
      <c r="H11" s="103">
        <f t="shared" ref="H11:H16" si="1">G11-C11</f>
        <v>0</v>
      </c>
    </row>
    <row r="12" spans="2:8" x14ac:dyDescent="0.2">
      <c r="B12" s="105" t="s">
        <v>63</v>
      </c>
      <c r="C12" s="103"/>
      <c r="D12" s="104"/>
      <c r="E12" s="103">
        <f t="shared" si="0"/>
        <v>0</v>
      </c>
      <c r="F12" s="104"/>
      <c r="G12" s="104"/>
      <c r="H12" s="103">
        <f t="shared" si="1"/>
        <v>0</v>
      </c>
    </row>
    <row r="13" spans="2:8" x14ac:dyDescent="0.2">
      <c r="B13" s="105" t="s">
        <v>64</v>
      </c>
      <c r="C13" s="103">
        <v>33426724.77</v>
      </c>
      <c r="D13" s="104">
        <v>4072376.4</v>
      </c>
      <c r="E13" s="103">
        <f t="shared" si="0"/>
        <v>37499101.170000002</v>
      </c>
      <c r="F13" s="104">
        <v>37499101.159999996</v>
      </c>
      <c r="G13" s="104">
        <v>37499101.159999996</v>
      </c>
      <c r="H13" s="103">
        <f t="shared" si="1"/>
        <v>4072376.3899999969</v>
      </c>
    </row>
    <row r="14" spans="2:8" x14ac:dyDescent="0.2">
      <c r="B14" s="105" t="s">
        <v>65</v>
      </c>
      <c r="C14" s="103">
        <v>9487827.1300000008</v>
      </c>
      <c r="D14" s="104">
        <v>-7774832.0499999998</v>
      </c>
      <c r="E14" s="103">
        <f t="shared" si="0"/>
        <v>1712995.080000001</v>
      </c>
      <c r="F14" s="104">
        <v>1712995.08</v>
      </c>
      <c r="G14" s="104">
        <v>1712995.08</v>
      </c>
      <c r="H14" s="103">
        <f t="shared" si="1"/>
        <v>-7774832.0500000007</v>
      </c>
    </row>
    <row r="15" spans="2:8" x14ac:dyDescent="0.2">
      <c r="B15" s="105" t="s">
        <v>66</v>
      </c>
      <c r="C15" s="103">
        <v>593503.99</v>
      </c>
      <c r="D15" s="104">
        <v>3656666.28</v>
      </c>
      <c r="E15" s="103">
        <f t="shared" si="0"/>
        <v>4250170.2699999996</v>
      </c>
      <c r="F15" s="104">
        <v>4250170.28</v>
      </c>
      <c r="G15" s="104">
        <v>4250170.28</v>
      </c>
      <c r="H15" s="103">
        <f t="shared" si="1"/>
        <v>3656666.29</v>
      </c>
    </row>
    <row r="16" spans="2:8" x14ac:dyDescent="0.2">
      <c r="B16" s="105" t="s">
        <v>67</v>
      </c>
      <c r="C16" s="103"/>
      <c r="D16" s="104"/>
      <c r="E16" s="103">
        <f t="shared" si="0"/>
        <v>0</v>
      </c>
      <c r="F16" s="104"/>
      <c r="G16" s="104"/>
      <c r="H16" s="103">
        <f t="shared" si="1"/>
        <v>0</v>
      </c>
    </row>
    <row r="17" spans="2:8" ht="25.5" x14ac:dyDescent="0.2">
      <c r="B17" s="106" t="s">
        <v>68</v>
      </c>
      <c r="C17" s="103">
        <f t="shared" ref="C17:H17" si="2">SUM(C18:C28)</f>
        <v>90336183.549999997</v>
      </c>
      <c r="D17" s="107">
        <f t="shared" si="2"/>
        <v>34695662.079999998</v>
      </c>
      <c r="E17" s="107">
        <f t="shared" si="2"/>
        <v>125031845.63000001</v>
      </c>
      <c r="F17" s="107">
        <f t="shared" si="2"/>
        <v>125031845.63000001</v>
      </c>
      <c r="G17" s="107">
        <f t="shared" si="2"/>
        <v>125031845.63000001</v>
      </c>
      <c r="H17" s="107">
        <f t="shared" si="2"/>
        <v>34695662.080000006</v>
      </c>
    </row>
    <row r="18" spans="2:8" x14ac:dyDescent="0.2">
      <c r="B18" s="108" t="s">
        <v>69</v>
      </c>
      <c r="C18" s="103">
        <v>63017720.549999997</v>
      </c>
      <c r="D18" s="104">
        <v>19659040.100000001</v>
      </c>
      <c r="E18" s="103">
        <f t="shared" si="0"/>
        <v>82676760.650000006</v>
      </c>
      <c r="F18" s="104">
        <v>82676760.650000006</v>
      </c>
      <c r="G18" s="104">
        <v>82676760.650000006</v>
      </c>
      <c r="H18" s="103">
        <f>G18-C18</f>
        <v>19659040.100000009</v>
      </c>
    </row>
    <row r="19" spans="2:8" x14ac:dyDescent="0.2">
      <c r="B19" s="108" t="s">
        <v>70</v>
      </c>
      <c r="C19" s="103">
        <v>19970235</v>
      </c>
      <c r="D19" s="104">
        <v>5021769.09</v>
      </c>
      <c r="E19" s="103">
        <f t="shared" si="0"/>
        <v>24992004.09</v>
      </c>
      <c r="F19" s="104">
        <v>24992004.09</v>
      </c>
      <c r="G19" s="104">
        <v>24992004.09</v>
      </c>
      <c r="H19" s="103">
        <f t="shared" ref="H19:H40" si="3">G19-C19</f>
        <v>5021769.09</v>
      </c>
    </row>
    <row r="20" spans="2:8" x14ac:dyDescent="0.2">
      <c r="B20" s="108" t="s">
        <v>71</v>
      </c>
      <c r="C20" s="103">
        <v>1928699</v>
      </c>
      <c r="D20" s="104">
        <v>720029.31</v>
      </c>
      <c r="E20" s="103">
        <f t="shared" si="0"/>
        <v>2648728.31</v>
      </c>
      <c r="F20" s="104">
        <v>2648728.31</v>
      </c>
      <c r="G20" s="104">
        <v>2648728.31</v>
      </c>
      <c r="H20" s="103">
        <f t="shared" si="3"/>
        <v>720029.31</v>
      </c>
    </row>
    <row r="21" spans="2:8" x14ac:dyDescent="0.2">
      <c r="B21" s="108" t="s">
        <v>72</v>
      </c>
      <c r="C21" s="103">
        <v>1781153</v>
      </c>
      <c r="D21" s="104">
        <v>-205244.29</v>
      </c>
      <c r="E21" s="103">
        <f t="shared" si="0"/>
        <v>1575908.71</v>
      </c>
      <c r="F21" s="104">
        <v>1575908.71</v>
      </c>
      <c r="G21" s="104">
        <v>1575908.71</v>
      </c>
      <c r="H21" s="103">
        <f t="shared" si="3"/>
        <v>-205244.29000000004</v>
      </c>
    </row>
    <row r="22" spans="2:8" x14ac:dyDescent="0.2">
      <c r="B22" s="108" t="s">
        <v>73</v>
      </c>
      <c r="C22" s="103"/>
      <c r="D22" s="104"/>
      <c r="E22" s="103">
        <f t="shared" si="0"/>
        <v>0</v>
      </c>
      <c r="F22" s="104"/>
      <c r="G22" s="104"/>
      <c r="H22" s="103">
        <f t="shared" si="3"/>
        <v>0</v>
      </c>
    </row>
    <row r="23" spans="2:8" ht="25.5" x14ac:dyDescent="0.2">
      <c r="B23" s="109" t="s">
        <v>74</v>
      </c>
      <c r="C23" s="103">
        <v>1079859</v>
      </c>
      <c r="D23" s="104">
        <v>427078.11</v>
      </c>
      <c r="E23" s="103">
        <f t="shared" si="0"/>
        <v>1506937.1099999999</v>
      </c>
      <c r="F23" s="104">
        <v>1506937.11</v>
      </c>
      <c r="G23" s="104">
        <v>1506937.11</v>
      </c>
      <c r="H23" s="103">
        <f t="shared" si="3"/>
        <v>427078.1100000001</v>
      </c>
    </row>
    <row r="24" spans="2:8" ht="25.5" x14ac:dyDescent="0.2">
      <c r="B24" s="109" t="s">
        <v>75</v>
      </c>
      <c r="C24" s="103"/>
      <c r="D24" s="104"/>
      <c r="E24" s="103">
        <f t="shared" si="0"/>
        <v>0</v>
      </c>
      <c r="F24" s="104"/>
      <c r="G24" s="104"/>
      <c r="H24" s="103">
        <f t="shared" si="3"/>
        <v>0</v>
      </c>
    </row>
    <row r="25" spans="2:8" x14ac:dyDescent="0.2">
      <c r="B25" s="108" t="s">
        <v>76</v>
      </c>
      <c r="C25" s="103"/>
      <c r="D25" s="104"/>
      <c r="E25" s="103">
        <f t="shared" si="0"/>
        <v>0</v>
      </c>
      <c r="F25" s="104"/>
      <c r="G25" s="104"/>
      <c r="H25" s="103">
        <f t="shared" si="3"/>
        <v>0</v>
      </c>
    </row>
    <row r="26" spans="2:8" x14ac:dyDescent="0.2">
      <c r="B26" s="108" t="s">
        <v>77</v>
      </c>
      <c r="C26" s="103">
        <v>2558517</v>
      </c>
      <c r="D26" s="104">
        <v>-469258.39</v>
      </c>
      <c r="E26" s="103">
        <f t="shared" si="0"/>
        <v>2089258.6099999999</v>
      </c>
      <c r="F26" s="104">
        <v>2089258.61</v>
      </c>
      <c r="G26" s="104">
        <v>2089258.61</v>
      </c>
      <c r="H26" s="103">
        <f t="shared" si="3"/>
        <v>-469258.3899999999</v>
      </c>
    </row>
    <row r="27" spans="2:8" x14ac:dyDescent="0.2">
      <c r="B27" s="108" t="s">
        <v>78</v>
      </c>
      <c r="C27" s="103">
        <v>0</v>
      </c>
      <c r="D27" s="104">
        <v>9542248.1500000004</v>
      </c>
      <c r="E27" s="103">
        <f t="shared" si="0"/>
        <v>9542248.1500000004</v>
      </c>
      <c r="F27" s="104">
        <v>9542248.1500000004</v>
      </c>
      <c r="G27" s="104">
        <v>9542248.1500000004</v>
      </c>
      <c r="H27" s="103">
        <f t="shared" si="3"/>
        <v>9542248.1500000004</v>
      </c>
    </row>
    <row r="28" spans="2:8" ht="25.5" x14ac:dyDescent="0.2">
      <c r="B28" s="109" t="s">
        <v>79</v>
      </c>
      <c r="C28" s="103"/>
      <c r="D28" s="104"/>
      <c r="E28" s="103">
        <f t="shared" si="0"/>
        <v>0</v>
      </c>
      <c r="F28" s="104"/>
      <c r="G28" s="104"/>
      <c r="H28" s="103">
        <f t="shared" si="3"/>
        <v>0</v>
      </c>
    </row>
    <row r="29" spans="2:8" ht="25.5" x14ac:dyDescent="0.2">
      <c r="B29" s="106" t="s">
        <v>80</v>
      </c>
      <c r="C29" s="103">
        <f t="shared" ref="C29:H29" si="4">SUM(C30:C34)</f>
        <v>762160</v>
      </c>
      <c r="D29" s="103">
        <f t="shared" si="4"/>
        <v>448205.73000000004</v>
      </c>
      <c r="E29" s="103">
        <f t="shared" si="4"/>
        <v>1210365.73</v>
      </c>
      <c r="F29" s="103">
        <f t="shared" si="4"/>
        <v>1210365.73</v>
      </c>
      <c r="G29" s="103">
        <f t="shared" si="4"/>
        <v>1210365.73</v>
      </c>
      <c r="H29" s="103">
        <f t="shared" si="4"/>
        <v>448205.73000000004</v>
      </c>
    </row>
    <row r="30" spans="2:8" x14ac:dyDescent="0.2">
      <c r="B30" s="108" t="s">
        <v>81</v>
      </c>
      <c r="C30" s="103"/>
      <c r="D30" s="104"/>
      <c r="E30" s="103">
        <f t="shared" si="0"/>
        <v>0</v>
      </c>
      <c r="F30" s="104"/>
      <c r="G30" s="104"/>
      <c r="H30" s="103">
        <f t="shared" si="3"/>
        <v>0</v>
      </c>
    </row>
    <row r="31" spans="2:8" x14ac:dyDescent="0.2">
      <c r="B31" s="108" t="s">
        <v>82</v>
      </c>
      <c r="C31" s="103">
        <v>100249</v>
      </c>
      <c r="D31" s="104">
        <v>44049.07</v>
      </c>
      <c r="E31" s="103">
        <f t="shared" si="0"/>
        <v>144298.07</v>
      </c>
      <c r="F31" s="104">
        <v>144298.07</v>
      </c>
      <c r="G31" s="104">
        <v>144298.07</v>
      </c>
      <c r="H31" s="103">
        <f t="shared" si="3"/>
        <v>44049.070000000007</v>
      </c>
    </row>
    <row r="32" spans="2:8" x14ac:dyDescent="0.2">
      <c r="B32" s="108" t="s">
        <v>83</v>
      </c>
      <c r="C32" s="103">
        <v>661911</v>
      </c>
      <c r="D32" s="104">
        <v>404137.76</v>
      </c>
      <c r="E32" s="103">
        <f t="shared" si="0"/>
        <v>1066048.76</v>
      </c>
      <c r="F32" s="104">
        <v>1066048.76</v>
      </c>
      <c r="G32" s="104">
        <v>1066048.76</v>
      </c>
      <c r="H32" s="103">
        <f t="shared" si="3"/>
        <v>404137.76</v>
      </c>
    </row>
    <row r="33" spans="2:8" ht="25.5" x14ac:dyDescent="0.2">
      <c r="B33" s="109" t="s">
        <v>84</v>
      </c>
      <c r="C33" s="103"/>
      <c r="D33" s="104"/>
      <c r="E33" s="103">
        <f t="shared" si="0"/>
        <v>0</v>
      </c>
      <c r="F33" s="104"/>
      <c r="G33" s="104"/>
      <c r="H33" s="103">
        <f t="shared" si="3"/>
        <v>0</v>
      </c>
    </row>
    <row r="34" spans="2:8" x14ac:dyDescent="0.2">
      <c r="B34" s="108" t="s">
        <v>85</v>
      </c>
      <c r="C34" s="103">
        <v>0</v>
      </c>
      <c r="D34" s="104">
        <v>18.899999999999999</v>
      </c>
      <c r="E34" s="103">
        <f t="shared" si="0"/>
        <v>18.899999999999999</v>
      </c>
      <c r="F34" s="104">
        <v>18.899999999999999</v>
      </c>
      <c r="G34" s="104">
        <v>18.899999999999999</v>
      </c>
      <c r="H34" s="103">
        <f t="shared" si="3"/>
        <v>18.899999999999999</v>
      </c>
    </row>
    <row r="35" spans="2:8" x14ac:dyDescent="0.2">
      <c r="B35" s="105" t="s">
        <v>86</v>
      </c>
      <c r="C35" s="103"/>
      <c r="D35" s="104"/>
      <c r="E35" s="103">
        <f t="shared" si="0"/>
        <v>0</v>
      </c>
      <c r="F35" s="104"/>
      <c r="G35" s="104"/>
      <c r="H35" s="103">
        <f t="shared" si="3"/>
        <v>0</v>
      </c>
    </row>
    <row r="36" spans="2:8" x14ac:dyDescent="0.2">
      <c r="B36" s="105" t="s">
        <v>87</v>
      </c>
      <c r="C36" s="103">
        <f t="shared" ref="C36:H36" si="5">C37</f>
        <v>0</v>
      </c>
      <c r="D36" s="103">
        <f t="shared" si="5"/>
        <v>0</v>
      </c>
      <c r="E36" s="103">
        <f t="shared" si="5"/>
        <v>0</v>
      </c>
      <c r="F36" s="103">
        <f t="shared" si="5"/>
        <v>0</v>
      </c>
      <c r="G36" s="103">
        <f t="shared" si="5"/>
        <v>0</v>
      </c>
      <c r="H36" s="103">
        <f t="shared" si="5"/>
        <v>0</v>
      </c>
    </row>
    <row r="37" spans="2:8" x14ac:dyDescent="0.2">
      <c r="B37" s="108" t="s">
        <v>88</v>
      </c>
      <c r="C37" s="103"/>
      <c r="D37" s="104"/>
      <c r="E37" s="103">
        <f t="shared" si="0"/>
        <v>0</v>
      </c>
      <c r="F37" s="104"/>
      <c r="G37" s="104"/>
      <c r="H37" s="103">
        <f t="shared" si="3"/>
        <v>0</v>
      </c>
    </row>
    <row r="38" spans="2:8" x14ac:dyDescent="0.2">
      <c r="B38" s="105" t="s">
        <v>89</v>
      </c>
      <c r="C38" s="103">
        <f t="shared" ref="C38:H38" si="6">C39+C40</f>
        <v>0</v>
      </c>
      <c r="D38" s="103">
        <f t="shared" si="6"/>
        <v>3562699.9</v>
      </c>
      <c r="E38" s="103">
        <f t="shared" si="6"/>
        <v>3562699.9</v>
      </c>
      <c r="F38" s="103">
        <f t="shared" si="6"/>
        <v>3562699.9</v>
      </c>
      <c r="G38" s="103">
        <f t="shared" si="6"/>
        <v>3562699.9</v>
      </c>
      <c r="H38" s="103">
        <f t="shared" si="6"/>
        <v>3562699.9</v>
      </c>
    </row>
    <row r="39" spans="2:8" x14ac:dyDescent="0.2">
      <c r="B39" s="108" t="s">
        <v>90</v>
      </c>
      <c r="C39" s="103">
        <v>0</v>
      </c>
      <c r="D39" s="104">
        <v>3562699.9</v>
      </c>
      <c r="E39" s="103">
        <f t="shared" si="0"/>
        <v>3562699.9</v>
      </c>
      <c r="F39" s="104">
        <v>3562699.9</v>
      </c>
      <c r="G39" s="104">
        <v>3562699.9</v>
      </c>
      <c r="H39" s="103">
        <f t="shared" si="3"/>
        <v>3562699.9</v>
      </c>
    </row>
    <row r="40" spans="2:8" x14ac:dyDescent="0.2">
      <c r="B40" s="108" t="s">
        <v>91</v>
      </c>
      <c r="C40" s="103"/>
      <c r="D40" s="104"/>
      <c r="E40" s="103">
        <f t="shared" si="0"/>
        <v>0</v>
      </c>
      <c r="F40" s="104"/>
      <c r="G40" s="104"/>
      <c r="H40" s="103">
        <f t="shared" si="3"/>
        <v>0</v>
      </c>
    </row>
    <row r="41" spans="2:8" x14ac:dyDescent="0.2">
      <c r="B41" s="110"/>
      <c r="C41" s="103"/>
      <c r="D41" s="104"/>
      <c r="E41" s="103"/>
      <c r="F41" s="104"/>
      <c r="G41" s="104"/>
      <c r="H41" s="103"/>
    </row>
    <row r="42" spans="2:8" ht="25.5" x14ac:dyDescent="0.2">
      <c r="B42" s="6" t="s">
        <v>92</v>
      </c>
      <c r="C42" s="111">
        <f t="shared" ref="C42:H42" si="7">C10+C11+C12+C13+C14+C15+C16+C17+C29+C35+C36+C38</f>
        <v>201086768.37</v>
      </c>
      <c r="D42" s="112">
        <f t="shared" si="7"/>
        <v>70119294.419999987</v>
      </c>
      <c r="E42" s="112">
        <f t="shared" si="7"/>
        <v>271206062.79000002</v>
      </c>
      <c r="F42" s="112">
        <f t="shared" si="7"/>
        <v>271206062.79000002</v>
      </c>
      <c r="G42" s="112">
        <f t="shared" si="7"/>
        <v>271206062.79000002</v>
      </c>
      <c r="H42" s="112">
        <f t="shared" si="7"/>
        <v>70119294.420000002</v>
      </c>
    </row>
    <row r="43" spans="2:8" x14ac:dyDescent="0.2">
      <c r="B43" s="18"/>
      <c r="C43" s="103"/>
      <c r="D43" s="18"/>
      <c r="E43" s="113"/>
      <c r="F43" s="18"/>
      <c r="G43" s="18"/>
      <c r="H43" s="113"/>
    </row>
    <row r="44" spans="2:8" ht="25.5" x14ac:dyDescent="0.2">
      <c r="B44" s="6" t="s">
        <v>93</v>
      </c>
      <c r="C44" s="114"/>
      <c r="D44" s="115"/>
      <c r="E44" s="114"/>
      <c r="F44" s="115"/>
      <c r="G44" s="115"/>
      <c r="H44" s="111">
        <f>IF(H42&lt;0,0,H42)</f>
        <v>70119294.420000002</v>
      </c>
    </row>
    <row r="45" spans="2:8" x14ac:dyDescent="0.2">
      <c r="B45" s="110"/>
      <c r="C45" s="103"/>
      <c r="D45" s="116"/>
      <c r="E45" s="103"/>
      <c r="F45" s="116"/>
      <c r="G45" s="116"/>
      <c r="H45" s="103"/>
    </row>
    <row r="46" spans="2:8" x14ac:dyDescent="0.2">
      <c r="B46" s="16" t="s">
        <v>94</v>
      </c>
      <c r="C46" s="103"/>
      <c r="D46" s="104"/>
      <c r="E46" s="103"/>
      <c r="F46" s="104"/>
      <c r="G46" s="104"/>
      <c r="H46" s="103"/>
    </row>
    <row r="47" spans="2:8" x14ac:dyDescent="0.2">
      <c r="B47" s="105" t="s">
        <v>95</v>
      </c>
      <c r="C47" s="103">
        <f t="shared" ref="C47:H47" si="8">SUM(C48:C55)</f>
        <v>68819625</v>
      </c>
      <c r="D47" s="103">
        <f t="shared" si="8"/>
        <v>3250944.77</v>
      </c>
      <c r="E47" s="103">
        <f t="shared" si="8"/>
        <v>72070569.769999996</v>
      </c>
      <c r="F47" s="103">
        <f t="shared" si="8"/>
        <v>72070569.769999996</v>
      </c>
      <c r="G47" s="103">
        <f t="shared" si="8"/>
        <v>72070569.769999996</v>
      </c>
      <c r="H47" s="103">
        <f t="shared" si="8"/>
        <v>3250944.7699999996</v>
      </c>
    </row>
    <row r="48" spans="2:8" ht="25.5" x14ac:dyDescent="0.2">
      <c r="B48" s="109" t="s">
        <v>96</v>
      </c>
      <c r="C48" s="103"/>
      <c r="D48" s="104"/>
      <c r="E48" s="103">
        <f t="shared" ref="E48:E65" si="9">C48+D48</f>
        <v>0</v>
      </c>
      <c r="F48" s="104"/>
      <c r="G48" s="104"/>
      <c r="H48" s="103">
        <f t="shared" ref="H48:H65" si="10">G48-C48</f>
        <v>0</v>
      </c>
    </row>
    <row r="49" spans="2:8" ht="25.5" x14ac:dyDescent="0.2">
      <c r="B49" s="109" t="s">
        <v>97</v>
      </c>
      <c r="C49" s="103"/>
      <c r="D49" s="104"/>
      <c r="E49" s="103">
        <f t="shared" si="9"/>
        <v>0</v>
      </c>
      <c r="F49" s="104"/>
      <c r="G49" s="104"/>
      <c r="H49" s="103">
        <f t="shared" si="10"/>
        <v>0</v>
      </c>
    </row>
    <row r="50" spans="2:8" ht="25.5" x14ac:dyDescent="0.2">
      <c r="B50" s="109" t="s">
        <v>98</v>
      </c>
      <c r="C50" s="103">
        <v>16567725</v>
      </c>
      <c r="D50" s="104">
        <v>-706021.09</v>
      </c>
      <c r="E50" s="103">
        <f t="shared" si="9"/>
        <v>15861703.91</v>
      </c>
      <c r="F50" s="104">
        <v>15861703.91</v>
      </c>
      <c r="G50" s="104">
        <v>15861703.91</v>
      </c>
      <c r="H50" s="103">
        <f t="shared" si="10"/>
        <v>-706021.08999999985</v>
      </c>
    </row>
    <row r="51" spans="2:8" ht="38.25" x14ac:dyDescent="0.2">
      <c r="B51" s="109" t="s">
        <v>99</v>
      </c>
      <c r="C51" s="103">
        <v>52251900</v>
      </c>
      <c r="D51" s="104">
        <v>3956965.86</v>
      </c>
      <c r="E51" s="103">
        <f t="shared" si="9"/>
        <v>56208865.859999999</v>
      </c>
      <c r="F51" s="104">
        <v>56208865.859999999</v>
      </c>
      <c r="G51" s="104">
        <v>56208865.859999999</v>
      </c>
      <c r="H51" s="103">
        <f t="shared" si="10"/>
        <v>3956965.8599999994</v>
      </c>
    </row>
    <row r="52" spans="2:8" x14ac:dyDescent="0.2">
      <c r="B52" s="109" t="s">
        <v>100</v>
      </c>
      <c r="C52" s="103"/>
      <c r="D52" s="104"/>
      <c r="E52" s="103">
        <f t="shared" si="9"/>
        <v>0</v>
      </c>
      <c r="F52" s="104"/>
      <c r="G52" s="104"/>
      <c r="H52" s="103">
        <f t="shared" si="10"/>
        <v>0</v>
      </c>
    </row>
    <row r="53" spans="2:8" ht="25.5" x14ac:dyDescent="0.2">
      <c r="B53" s="109" t="s">
        <v>101</v>
      </c>
      <c r="C53" s="103"/>
      <c r="D53" s="104"/>
      <c r="E53" s="103">
        <f t="shared" si="9"/>
        <v>0</v>
      </c>
      <c r="F53" s="104"/>
      <c r="G53" s="104"/>
      <c r="H53" s="103">
        <f t="shared" si="10"/>
        <v>0</v>
      </c>
    </row>
    <row r="54" spans="2:8" ht="25.5" x14ac:dyDescent="0.2">
      <c r="B54" s="109" t="s">
        <v>102</v>
      </c>
      <c r="C54" s="103"/>
      <c r="D54" s="104"/>
      <c r="E54" s="103">
        <f t="shared" si="9"/>
        <v>0</v>
      </c>
      <c r="F54" s="104"/>
      <c r="G54" s="104"/>
      <c r="H54" s="103">
        <f t="shared" si="10"/>
        <v>0</v>
      </c>
    </row>
    <row r="55" spans="2:8" ht="25.5" x14ac:dyDescent="0.2">
      <c r="B55" s="109" t="s">
        <v>103</v>
      </c>
      <c r="C55" s="103"/>
      <c r="D55" s="104"/>
      <c r="E55" s="103">
        <f t="shared" si="9"/>
        <v>0</v>
      </c>
      <c r="F55" s="104"/>
      <c r="G55" s="104"/>
      <c r="H55" s="103">
        <f t="shared" si="10"/>
        <v>0</v>
      </c>
    </row>
    <row r="56" spans="2:8" x14ac:dyDescent="0.2">
      <c r="B56" s="106" t="s">
        <v>104</v>
      </c>
      <c r="C56" s="103">
        <f t="shared" ref="C56:H56" si="11">SUM(C57:C60)</f>
        <v>0</v>
      </c>
      <c r="D56" s="103">
        <f t="shared" si="11"/>
        <v>0</v>
      </c>
      <c r="E56" s="103">
        <f t="shared" si="11"/>
        <v>0</v>
      </c>
      <c r="F56" s="103">
        <f t="shared" si="11"/>
        <v>0</v>
      </c>
      <c r="G56" s="103">
        <f t="shared" si="11"/>
        <v>0</v>
      </c>
      <c r="H56" s="103">
        <f t="shared" si="11"/>
        <v>0</v>
      </c>
    </row>
    <row r="57" spans="2:8" x14ac:dyDescent="0.2">
      <c r="B57" s="109" t="s">
        <v>105</v>
      </c>
      <c r="C57" s="103"/>
      <c r="D57" s="104"/>
      <c r="E57" s="103">
        <f t="shared" si="9"/>
        <v>0</v>
      </c>
      <c r="F57" s="104"/>
      <c r="G57" s="104"/>
      <c r="H57" s="103">
        <f t="shared" si="10"/>
        <v>0</v>
      </c>
    </row>
    <row r="58" spans="2:8" x14ac:dyDescent="0.2">
      <c r="B58" s="109" t="s">
        <v>106</v>
      </c>
      <c r="C58" s="103"/>
      <c r="D58" s="104"/>
      <c r="E58" s="103">
        <f t="shared" si="9"/>
        <v>0</v>
      </c>
      <c r="F58" s="104"/>
      <c r="G58" s="104"/>
      <c r="H58" s="103">
        <f t="shared" si="10"/>
        <v>0</v>
      </c>
    </row>
    <row r="59" spans="2:8" x14ac:dyDescent="0.2">
      <c r="B59" s="109" t="s">
        <v>107</v>
      </c>
      <c r="C59" s="103"/>
      <c r="D59" s="104"/>
      <c r="E59" s="103">
        <f t="shared" si="9"/>
        <v>0</v>
      </c>
      <c r="F59" s="104"/>
      <c r="G59" s="104"/>
      <c r="H59" s="103">
        <f t="shared" si="10"/>
        <v>0</v>
      </c>
    </row>
    <row r="60" spans="2:8" x14ac:dyDescent="0.2">
      <c r="B60" s="109" t="s">
        <v>108</v>
      </c>
      <c r="C60" s="103"/>
      <c r="D60" s="104"/>
      <c r="E60" s="103">
        <f t="shared" si="9"/>
        <v>0</v>
      </c>
      <c r="F60" s="104"/>
      <c r="G60" s="104"/>
      <c r="H60" s="103">
        <f t="shared" si="10"/>
        <v>0</v>
      </c>
    </row>
    <row r="61" spans="2:8" x14ac:dyDescent="0.2">
      <c r="B61" s="106" t="s">
        <v>109</v>
      </c>
      <c r="C61" s="103">
        <f t="shared" ref="C61:H61" si="12">C62+C63</f>
        <v>0</v>
      </c>
      <c r="D61" s="103">
        <f t="shared" si="12"/>
        <v>0</v>
      </c>
      <c r="E61" s="103">
        <f t="shared" si="12"/>
        <v>0</v>
      </c>
      <c r="F61" s="103">
        <f t="shared" si="12"/>
        <v>0</v>
      </c>
      <c r="G61" s="103">
        <f t="shared" si="12"/>
        <v>0</v>
      </c>
      <c r="H61" s="103">
        <f t="shared" si="12"/>
        <v>0</v>
      </c>
    </row>
    <row r="62" spans="2:8" ht="25.5" x14ac:dyDescent="0.2">
      <c r="B62" s="109" t="s">
        <v>110</v>
      </c>
      <c r="C62" s="103"/>
      <c r="D62" s="104"/>
      <c r="E62" s="103">
        <f t="shared" si="9"/>
        <v>0</v>
      </c>
      <c r="F62" s="104"/>
      <c r="G62" s="104"/>
      <c r="H62" s="103">
        <f t="shared" si="10"/>
        <v>0</v>
      </c>
    </row>
    <row r="63" spans="2:8" x14ac:dyDescent="0.2">
      <c r="B63" s="109" t="s">
        <v>111</v>
      </c>
      <c r="C63" s="103"/>
      <c r="D63" s="104"/>
      <c r="E63" s="103">
        <f t="shared" si="9"/>
        <v>0</v>
      </c>
      <c r="F63" s="104"/>
      <c r="G63" s="104"/>
      <c r="H63" s="103">
        <f t="shared" si="10"/>
        <v>0</v>
      </c>
    </row>
    <row r="64" spans="2:8" ht="38.25" x14ac:dyDescent="0.2">
      <c r="B64" s="106" t="s">
        <v>112</v>
      </c>
      <c r="C64" s="103"/>
      <c r="D64" s="104"/>
      <c r="E64" s="103">
        <f t="shared" si="9"/>
        <v>0</v>
      </c>
      <c r="F64" s="104"/>
      <c r="G64" s="104"/>
      <c r="H64" s="103">
        <f t="shared" si="10"/>
        <v>0</v>
      </c>
    </row>
    <row r="65" spans="2:8" x14ac:dyDescent="0.2">
      <c r="B65" s="117" t="s">
        <v>113</v>
      </c>
      <c r="C65" s="118"/>
      <c r="D65" s="119"/>
      <c r="E65" s="118">
        <f t="shared" si="9"/>
        <v>0</v>
      </c>
      <c r="F65" s="119"/>
      <c r="G65" s="119"/>
      <c r="H65" s="118">
        <f t="shared" si="10"/>
        <v>0</v>
      </c>
    </row>
    <row r="66" spans="2:8" x14ac:dyDescent="0.2">
      <c r="B66" s="110"/>
      <c r="C66" s="103"/>
      <c r="D66" s="116"/>
      <c r="E66" s="103"/>
      <c r="F66" s="116"/>
      <c r="G66" s="116"/>
      <c r="H66" s="103"/>
    </row>
    <row r="67" spans="2:8" ht="25.5" x14ac:dyDescent="0.2">
      <c r="B67" s="6" t="s">
        <v>114</v>
      </c>
      <c r="C67" s="111">
        <f t="shared" ref="C67:H67" si="13">C47+C56+C61+C64+C65</f>
        <v>68819625</v>
      </c>
      <c r="D67" s="111">
        <f t="shared" si="13"/>
        <v>3250944.77</v>
      </c>
      <c r="E67" s="111">
        <f t="shared" si="13"/>
        <v>72070569.769999996</v>
      </c>
      <c r="F67" s="111">
        <f t="shared" si="13"/>
        <v>72070569.769999996</v>
      </c>
      <c r="G67" s="111">
        <f t="shared" si="13"/>
        <v>72070569.769999996</v>
      </c>
      <c r="H67" s="111">
        <f t="shared" si="13"/>
        <v>3250944.7699999996</v>
      </c>
    </row>
    <row r="68" spans="2:8" x14ac:dyDescent="0.2">
      <c r="B68" s="120"/>
      <c r="C68" s="103"/>
      <c r="D68" s="116"/>
      <c r="E68" s="103"/>
      <c r="F68" s="116"/>
      <c r="G68" s="116"/>
      <c r="H68" s="103"/>
    </row>
    <row r="69" spans="2:8" ht="25.5" x14ac:dyDescent="0.2">
      <c r="B69" s="6" t="s">
        <v>115</v>
      </c>
      <c r="C69" s="111">
        <f t="shared" ref="C69:H69" si="14">C70</f>
        <v>0</v>
      </c>
      <c r="D69" s="111">
        <f t="shared" si="14"/>
        <v>0</v>
      </c>
      <c r="E69" s="111">
        <f t="shared" si="14"/>
        <v>0</v>
      </c>
      <c r="F69" s="111">
        <f t="shared" si="14"/>
        <v>0</v>
      </c>
      <c r="G69" s="111">
        <f t="shared" si="14"/>
        <v>0</v>
      </c>
      <c r="H69" s="111">
        <f t="shared" si="14"/>
        <v>0</v>
      </c>
    </row>
    <row r="70" spans="2:8" x14ac:dyDescent="0.2">
      <c r="B70" s="120" t="s">
        <v>116</v>
      </c>
      <c r="C70" s="103"/>
      <c r="D70" s="104"/>
      <c r="E70" s="103">
        <f>C70+D70</f>
        <v>0</v>
      </c>
      <c r="F70" s="104"/>
      <c r="G70" s="104"/>
      <c r="H70" s="103">
        <f>G70-C70</f>
        <v>0</v>
      </c>
    </row>
    <row r="71" spans="2:8" x14ac:dyDescent="0.2">
      <c r="B71" s="120"/>
      <c r="C71" s="103"/>
      <c r="D71" s="104"/>
      <c r="E71" s="103"/>
      <c r="F71" s="104"/>
      <c r="G71" s="104"/>
      <c r="H71" s="103"/>
    </row>
    <row r="72" spans="2:8" x14ac:dyDescent="0.2">
      <c r="B72" s="6" t="s">
        <v>117</v>
      </c>
      <c r="C72" s="111">
        <f t="shared" ref="C72:H72" si="15">C42+C67+C69</f>
        <v>269906393.37</v>
      </c>
      <c r="D72" s="111">
        <f t="shared" si="15"/>
        <v>73370239.189999983</v>
      </c>
      <c r="E72" s="111">
        <f t="shared" si="15"/>
        <v>343276632.56</v>
      </c>
      <c r="F72" s="111">
        <f t="shared" si="15"/>
        <v>343276632.56</v>
      </c>
      <c r="G72" s="111">
        <f t="shared" si="15"/>
        <v>343276632.56</v>
      </c>
      <c r="H72" s="111">
        <f t="shared" si="15"/>
        <v>73370239.189999998</v>
      </c>
    </row>
    <row r="73" spans="2:8" x14ac:dyDescent="0.2">
      <c r="B73" s="120"/>
      <c r="C73" s="103"/>
      <c r="D73" s="104"/>
      <c r="E73" s="103"/>
      <c r="F73" s="104"/>
      <c r="G73" s="104"/>
      <c r="H73" s="103"/>
    </row>
    <row r="74" spans="2:8" x14ac:dyDescent="0.2">
      <c r="B74" s="6" t="s">
        <v>118</v>
      </c>
      <c r="C74" s="103"/>
      <c r="D74" s="104"/>
      <c r="E74" s="103"/>
      <c r="F74" s="104"/>
      <c r="G74" s="104"/>
      <c r="H74" s="103"/>
    </row>
    <row r="75" spans="2:8" ht="25.5" x14ac:dyDescent="0.2">
      <c r="B75" s="120" t="s">
        <v>119</v>
      </c>
      <c r="C75" s="103"/>
      <c r="D75" s="104"/>
      <c r="E75" s="103">
        <f>C75+D75</f>
        <v>0</v>
      </c>
      <c r="F75" s="104"/>
      <c r="G75" s="104"/>
      <c r="H75" s="103">
        <f>G75-C75</f>
        <v>0</v>
      </c>
    </row>
    <row r="76" spans="2:8" ht="25.5" x14ac:dyDescent="0.2">
      <c r="B76" s="120" t="s">
        <v>120</v>
      </c>
      <c r="C76" s="103"/>
      <c r="D76" s="104"/>
      <c r="E76" s="103">
        <f>C76+D76</f>
        <v>0</v>
      </c>
      <c r="F76" s="104"/>
      <c r="G76" s="104"/>
      <c r="H76" s="103">
        <f>G76-C76</f>
        <v>0</v>
      </c>
    </row>
    <row r="77" spans="2:8" ht="25.5" x14ac:dyDescent="0.2">
      <c r="B77" s="6" t="s">
        <v>121</v>
      </c>
      <c r="C77" s="111">
        <f t="shared" ref="C77:H77" si="16">SUM(C75:C76)</f>
        <v>0</v>
      </c>
      <c r="D77" s="111">
        <f t="shared" si="16"/>
        <v>0</v>
      </c>
      <c r="E77" s="111">
        <f t="shared" si="16"/>
        <v>0</v>
      </c>
      <c r="F77" s="111">
        <f t="shared" si="16"/>
        <v>0</v>
      </c>
      <c r="G77" s="111">
        <f t="shared" si="16"/>
        <v>0</v>
      </c>
      <c r="H77" s="111">
        <f t="shared" si="16"/>
        <v>0</v>
      </c>
    </row>
    <row r="78" spans="2:8" ht="13.5" thickBot="1" x14ac:dyDescent="0.25">
      <c r="B78" s="121"/>
      <c r="C78" s="122"/>
      <c r="D78" s="123"/>
      <c r="E78" s="122"/>
      <c r="F78" s="123"/>
      <c r="G78" s="123"/>
      <c r="H78" s="122"/>
    </row>
    <row r="81" spans="2:8" ht="30" customHeight="1" x14ac:dyDescent="0.2">
      <c r="B81" s="124"/>
      <c r="C81" s="124"/>
      <c r="F81" s="124"/>
      <c r="G81" s="124"/>
      <c r="H81" s="124"/>
    </row>
    <row r="82" spans="2:8" ht="15" customHeight="1" x14ac:dyDescent="0.25">
      <c r="B82" s="44" t="s">
        <v>46</v>
      </c>
      <c r="C82" s="45"/>
      <c r="F82" s="44" t="s">
        <v>48</v>
      </c>
      <c r="G82" s="45"/>
      <c r="H82" s="45"/>
    </row>
    <row r="83" spans="2:8" ht="15" customHeight="1" x14ac:dyDescent="0.25">
      <c r="B83" s="125" t="s">
        <v>47</v>
      </c>
      <c r="C83" s="49"/>
      <c r="F83" s="125" t="s">
        <v>49</v>
      </c>
      <c r="G83" s="49"/>
      <c r="H83" s="49"/>
    </row>
    <row r="84" spans="2:8" ht="30" customHeight="1" x14ac:dyDescent="0.2">
      <c r="B84" s="124"/>
      <c r="C84" s="124"/>
      <c r="F84" s="126"/>
      <c r="G84" s="126"/>
      <c r="H84" s="126"/>
    </row>
    <row r="85" spans="2:8" s="21" customFormat="1" ht="15" customHeight="1" x14ac:dyDescent="0.25">
      <c r="B85" s="44" t="s">
        <v>50</v>
      </c>
      <c r="C85" s="45"/>
      <c r="E85" s="127"/>
      <c r="F85" s="48"/>
      <c r="G85" s="49"/>
      <c r="H85" s="49"/>
    </row>
    <row r="86" spans="2:8" s="23" customFormat="1" ht="21.95" customHeight="1" x14ac:dyDescent="0.2">
      <c r="B86" s="42" t="s">
        <v>51</v>
      </c>
      <c r="C86" s="42"/>
      <c r="E86" s="128"/>
      <c r="F86" s="42"/>
      <c r="G86" s="42"/>
      <c r="H86" s="42"/>
    </row>
    <row r="87" spans="2:8" s="23" customFormat="1" ht="21.95" customHeight="1" x14ac:dyDescent="0.2">
      <c r="B87" s="40"/>
      <c r="C87" s="40"/>
      <c r="E87" s="128"/>
      <c r="F87" s="40"/>
      <c r="G87" s="40"/>
      <c r="H87" s="40"/>
    </row>
    <row r="88" spans="2:8" s="23" customFormat="1" ht="15" customHeight="1" x14ac:dyDescent="0.2">
      <c r="B88" s="42"/>
      <c r="C88" s="43"/>
      <c r="E88" s="128"/>
      <c r="F88" s="42"/>
      <c r="G88" s="43"/>
      <c r="H88" s="43"/>
    </row>
    <row r="89" spans="2:8" s="23" customFormat="1" ht="21.95" customHeight="1" x14ac:dyDescent="0.2">
      <c r="B89" s="42"/>
      <c r="C89" s="43"/>
      <c r="E89" s="128"/>
      <c r="F89" s="42"/>
      <c r="G89" s="43"/>
      <c r="H89" s="43"/>
    </row>
  </sheetData>
  <mergeCells count="27">
    <mergeCell ref="B88:C88"/>
    <mergeCell ref="F88:H88"/>
    <mergeCell ref="B89:C89"/>
    <mergeCell ref="F89:H89"/>
    <mergeCell ref="B84:C84"/>
    <mergeCell ref="F84:H84"/>
    <mergeCell ref="B85:C85"/>
    <mergeCell ref="F85:H85"/>
    <mergeCell ref="B86:C86"/>
    <mergeCell ref="F86:H86"/>
    <mergeCell ref="G7:G8"/>
    <mergeCell ref="B81:C81"/>
    <mergeCell ref="F81:H81"/>
    <mergeCell ref="B82:C82"/>
    <mergeCell ref="F82:H82"/>
    <mergeCell ref="B83:C83"/>
    <mergeCell ref="F83:H83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zoomScaleNormal="100" workbookViewId="0">
      <pane ySplit="6" topLeftCell="A7" activePane="bottomLeft" state="frozen"/>
      <selection pane="bottomLeft" activeCell="E88" sqref="E88:F88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129" customWidth="1"/>
    <col min="4" max="4" width="15" style="129" customWidth="1"/>
    <col min="5" max="5" width="59.42578125" style="1" customWidth="1"/>
    <col min="6" max="6" width="12.28515625" style="129" customWidth="1"/>
    <col min="7" max="7" width="15.140625" style="129" customWidth="1"/>
    <col min="8" max="16384" width="11.42578125" style="1"/>
  </cols>
  <sheetData>
    <row r="1" spans="2:7" ht="13.5" thickBot="1" x14ac:dyDescent="0.25"/>
    <row r="2" spans="2:7" x14ac:dyDescent="0.2">
      <c r="B2" s="68" t="s">
        <v>44</v>
      </c>
      <c r="C2" s="69"/>
      <c r="D2" s="69"/>
      <c r="E2" s="69"/>
      <c r="F2" s="69"/>
      <c r="G2" s="87"/>
    </row>
    <row r="3" spans="2:7" x14ac:dyDescent="0.2">
      <c r="B3" s="130" t="s">
        <v>122</v>
      </c>
      <c r="C3" s="131"/>
      <c r="D3" s="131"/>
      <c r="E3" s="131"/>
      <c r="F3" s="131"/>
      <c r="G3" s="132"/>
    </row>
    <row r="4" spans="2:7" x14ac:dyDescent="0.2">
      <c r="B4" s="130" t="s">
        <v>123</v>
      </c>
      <c r="C4" s="131"/>
      <c r="D4" s="131"/>
      <c r="E4" s="131"/>
      <c r="F4" s="131"/>
      <c r="G4" s="132"/>
    </row>
    <row r="5" spans="2:7" ht="13.5" thickBot="1" x14ac:dyDescent="0.25">
      <c r="B5" s="133" t="s">
        <v>1</v>
      </c>
      <c r="C5" s="134"/>
      <c r="D5" s="134"/>
      <c r="E5" s="134"/>
      <c r="F5" s="134"/>
      <c r="G5" s="135"/>
    </row>
    <row r="6" spans="2:7" ht="26.25" thickBot="1" x14ac:dyDescent="0.25">
      <c r="B6" s="136" t="s">
        <v>2</v>
      </c>
      <c r="C6" s="137" t="s">
        <v>124</v>
      </c>
      <c r="D6" s="137" t="s">
        <v>125</v>
      </c>
      <c r="E6" s="138" t="s">
        <v>2</v>
      </c>
      <c r="F6" s="137" t="s">
        <v>124</v>
      </c>
      <c r="G6" s="137" t="s">
        <v>125</v>
      </c>
    </row>
    <row r="7" spans="2:7" x14ac:dyDescent="0.2">
      <c r="B7" s="139" t="s">
        <v>126</v>
      </c>
      <c r="C7" s="140"/>
      <c r="D7" s="140"/>
      <c r="E7" s="141" t="s">
        <v>127</v>
      </c>
      <c r="F7" s="140"/>
      <c r="G7" s="140"/>
    </row>
    <row r="8" spans="2:7" x14ac:dyDescent="0.2">
      <c r="B8" s="139" t="s">
        <v>128</v>
      </c>
      <c r="C8" s="142"/>
      <c r="D8" s="142"/>
      <c r="E8" s="141" t="s">
        <v>129</v>
      </c>
      <c r="F8" s="142"/>
      <c r="G8" s="142"/>
    </row>
    <row r="9" spans="2:7" x14ac:dyDescent="0.2">
      <c r="B9" s="143" t="s">
        <v>130</v>
      </c>
      <c r="C9" s="142">
        <f>SUM(C10:C16)</f>
        <v>6512189.6399999997</v>
      </c>
      <c r="D9" s="142">
        <f>SUM(D10:D16)</f>
        <v>11531468.790000001</v>
      </c>
      <c r="E9" s="144" t="s">
        <v>131</v>
      </c>
      <c r="F9" s="142">
        <f>SUM(F10:F18)</f>
        <v>14590551.6</v>
      </c>
      <c r="G9" s="142">
        <f>SUM(G10:G18)</f>
        <v>21521855.449999999</v>
      </c>
    </row>
    <row r="10" spans="2:7" x14ac:dyDescent="0.2">
      <c r="B10" s="145" t="s">
        <v>132</v>
      </c>
      <c r="C10" s="142">
        <v>703977.68</v>
      </c>
      <c r="D10" s="142">
        <v>219956.41</v>
      </c>
      <c r="E10" s="146" t="s">
        <v>133</v>
      </c>
      <c r="F10" s="142">
        <v>-16820.07</v>
      </c>
      <c r="G10" s="142">
        <v>-21493.07</v>
      </c>
    </row>
    <row r="11" spans="2:7" x14ac:dyDescent="0.2">
      <c r="B11" s="145" t="s">
        <v>134</v>
      </c>
      <c r="C11" s="142">
        <v>5808211.96</v>
      </c>
      <c r="D11" s="142">
        <v>11311512.380000001</v>
      </c>
      <c r="E11" s="146" t="s">
        <v>135</v>
      </c>
      <c r="F11" s="142">
        <v>2681180.41</v>
      </c>
      <c r="G11" s="142">
        <v>1414973.83</v>
      </c>
    </row>
    <row r="12" spans="2:7" x14ac:dyDescent="0.2">
      <c r="B12" s="145" t="s">
        <v>136</v>
      </c>
      <c r="C12" s="142">
        <v>0</v>
      </c>
      <c r="D12" s="142">
        <v>0</v>
      </c>
      <c r="E12" s="146" t="s">
        <v>137</v>
      </c>
      <c r="F12" s="142">
        <v>9196761.2599999998</v>
      </c>
      <c r="G12" s="142">
        <v>18161203.879999999</v>
      </c>
    </row>
    <row r="13" spans="2:7" x14ac:dyDescent="0.2">
      <c r="B13" s="145" t="s">
        <v>138</v>
      </c>
      <c r="C13" s="142">
        <v>0</v>
      </c>
      <c r="D13" s="142">
        <v>0</v>
      </c>
      <c r="E13" s="146" t="s">
        <v>139</v>
      </c>
      <c r="F13" s="142">
        <v>0</v>
      </c>
      <c r="G13" s="142">
        <v>0</v>
      </c>
    </row>
    <row r="14" spans="2:7" x14ac:dyDescent="0.2">
      <c r="B14" s="145" t="s">
        <v>140</v>
      </c>
      <c r="C14" s="142">
        <v>0</v>
      </c>
      <c r="D14" s="142">
        <v>0</v>
      </c>
      <c r="E14" s="146" t="s">
        <v>141</v>
      </c>
      <c r="F14" s="142">
        <v>14917.06</v>
      </c>
      <c r="G14" s="142">
        <v>14917.06</v>
      </c>
    </row>
    <row r="15" spans="2:7" ht="25.5" x14ac:dyDescent="0.2">
      <c r="B15" s="145" t="s">
        <v>142</v>
      </c>
      <c r="C15" s="142">
        <v>0</v>
      </c>
      <c r="D15" s="142">
        <v>0</v>
      </c>
      <c r="E15" s="146" t="s">
        <v>143</v>
      </c>
      <c r="F15" s="142">
        <v>0</v>
      </c>
      <c r="G15" s="142">
        <v>0</v>
      </c>
    </row>
    <row r="16" spans="2:7" x14ac:dyDescent="0.2">
      <c r="B16" s="145" t="s">
        <v>144</v>
      </c>
      <c r="C16" s="142">
        <v>0</v>
      </c>
      <c r="D16" s="142">
        <v>0</v>
      </c>
      <c r="E16" s="146" t="s">
        <v>145</v>
      </c>
      <c r="F16" s="142">
        <v>2599904.08</v>
      </c>
      <c r="G16" s="142">
        <v>1848096.72</v>
      </c>
    </row>
    <row r="17" spans="2:7" x14ac:dyDescent="0.2">
      <c r="B17" s="143" t="s">
        <v>146</v>
      </c>
      <c r="C17" s="142">
        <f>SUM(C18:C24)</f>
        <v>9695857.7899999991</v>
      </c>
      <c r="D17" s="142">
        <f>SUM(D18:D24)</f>
        <v>10690133.890000001</v>
      </c>
      <c r="E17" s="146" t="s">
        <v>147</v>
      </c>
      <c r="F17" s="142">
        <v>3150</v>
      </c>
      <c r="G17" s="142">
        <v>3150</v>
      </c>
    </row>
    <row r="18" spans="2:7" x14ac:dyDescent="0.2">
      <c r="B18" s="145" t="s">
        <v>148</v>
      </c>
      <c r="C18" s="142">
        <v>0</v>
      </c>
      <c r="D18" s="142">
        <v>0</v>
      </c>
      <c r="E18" s="146" t="s">
        <v>149</v>
      </c>
      <c r="F18" s="142">
        <v>111458.86</v>
      </c>
      <c r="G18" s="142">
        <v>101007.03</v>
      </c>
    </row>
    <row r="19" spans="2:7" x14ac:dyDescent="0.2">
      <c r="B19" s="145" t="s">
        <v>150</v>
      </c>
      <c r="C19" s="142">
        <v>0</v>
      </c>
      <c r="D19" s="142">
        <v>0</v>
      </c>
      <c r="E19" s="144" t="s">
        <v>151</v>
      </c>
      <c r="F19" s="142">
        <f>SUM(F20:F22)</f>
        <v>0</v>
      </c>
      <c r="G19" s="142">
        <f>SUM(G20:G22)</f>
        <v>0</v>
      </c>
    </row>
    <row r="20" spans="2:7" x14ac:dyDescent="0.2">
      <c r="B20" s="145" t="s">
        <v>152</v>
      </c>
      <c r="C20" s="142">
        <v>9695857.7899999991</v>
      </c>
      <c r="D20" s="142">
        <v>10690133.890000001</v>
      </c>
      <c r="E20" s="146" t="s">
        <v>153</v>
      </c>
      <c r="F20" s="142">
        <v>0</v>
      </c>
      <c r="G20" s="142">
        <v>0</v>
      </c>
    </row>
    <row r="21" spans="2:7" x14ac:dyDescent="0.2">
      <c r="B21" s="145" t="s">
        <v>154</v>
      </c>
      <c r="C21" s="142">
        <v>0</v>
      </c>
      <c r="D21" s="142">
        <v>0</v>
      </c>
      <c r="E21" s="147" t="s">
        <v>155</v>
      </c>
      <c r="F21" s="142">
        <v>0</v>
      </c>
      <c r="G21" s="142">
        <v>0</v>
      </c>
    </row>
    <row r="22" spans="2:7" x14ac:dyDescent="0.2">
      <c r="B22" s="145" t="s">
        <v>156</v>
      </c>
      <c r="C22" s="142">
        <v>0</v>
      </c>
      <c r="D22" s="142">
        <v>0</v>
      </c>
      <c r="E22" s="146" t="s">
        <v>157</v>
      </c>
      <c r="F22" s="142">
        <v>0</v>
      </c>
      <c r="G22" s="142">
        <v>0</v>
      </c>
    </row>
    <row r="23" spans="2:7" x14ac:dyDescent="0.2">
      <c r="B23" s="145" t="s">
        <v>158</v>
      </c>
      <c r="C23" s="142">
        <v>0</v>
      </c>
      <c r="D23" s="142">
        <v>0</v>
      </c>
      <c r="E23" s="144" t="s">
        <v>159</v>
      </c>
      <c r="F23" s="142">
        <f>SUM(F24:F25)</f>
        <v>0</v>
      </c>
      <c r="G23" s="142">
        <f>SUM(G24:G25)</f>
        <v>0</v>
      </c>
    </row>
    <row r="24" spans="2:7" x14ac:dyDescent="0.2">
      <c r="B24" s="145" t="s">
        <v>160</v>
      </c>
      <c r="C24" s="142">
        <v>0</v>
      </c>
      <c r="D24" s="142">
        <v>0</v>
      </c>
      <c r="E24" s="146" t="s">
        <v>161</v>
      </c>
      <c r="F24" s="142">
        <v>0</v>
      </c>
      <c r="G24" s="142">
        <v>0</v>
      </c>
    </row>
    <row r="25" spans="2:7" x14ac:dyDescent="0.2">
      <c r="B25" s="143" t="s">
        <v>162</v>
      </c>
      <c r="C25" s="142">
        <f>SUM(C26:C30)</f>
        <v>3481117.44</v>
      </c>
      <c r="D25" s="142">
        <f>SUM(D26:D30)</f>
        <v>4641366.54</v>
      </c>
      <c r="E25" s="146" t="s">
        <v>163</v>
      </c>
      <c r="F25" s="142">
        <v>0</v>
      </c>
      <c r="G25" s="142">
        <v>0</v>
      </c>
    </row>
    <row r="26" spans="2:7" ht="25.5" x14ac:dyDescent="0.2">
      <c r="B26" s="145" t="s">
        <v>164</v>
      </c>
      <c r="C26" s="142">
        <v>0</v>
      </c>
      <c r="D26" s="142">
        <v>0</v>
      </c>
      <c r="E26" s="144" t="s">
        <v>165</v>
      </c>
      <c r="F26" s="142">
        <v>0</v>
      </c>
      <c r="G26" s="142">
        <v>0</v>
      </c>
    </row>
    <row r="27" spans="2:7" ht="25.5" x14ac:dyDescent="0.2">
      <c r="B27" s="145" t="s">
        <v>166</v>
      </c>
      <c r="C27" s="142">
        <v>0</v>
      </c>
      <c r="D27" s="142">
        <v>0</v>
      </c>
      <c r="E27" s="144" t="s">
        <v>167</v>
      </c>
      <c r="F27" s="142">
        <f>SUM(F28:F30)</f>
        <v>0</v>
      </c>
      <c r="G27" s="142">
        <f>SUM(G28:G30)</f>
        <v>0</v>
      </c>
    </row>
    <row r="28" spans="2:7" ht="25.5" x14ac:dyDescent="0.2">
      <c r="B28" s="145" t="s">
        <v>168</v>
      </c>
      <c r="C28" s="142">
        <v>0</v>
      </c>
      <c r="D28" s="142">
        <v>0</v>
      </c>
      <c r="E28" s="146" t="s">
        <v>169</v>
      </c>
      <c r="F28" s="142">
        <v>0</v>
      </c>
      <c r="G28" s="142">
        <v>0</v>
      </c>
    </row>
    <row r="29" spans="2:7" x14ac:dyDescent="0.2">
      <c r="B29" s="145" t="s">
        <v>170</v>
      </c>
      <c r="C29" s="142">
        <v>3481117.44</v>
      </c>
      <c r="D29" s="142">
        <v>4641366.54</v>
      </c>
      <c r="E29" s="146" t="s">
        <v>171</v>
      </c>
      <c r="F29" s="142">
        <v>0</v>
      </c>
      <c r="G29" s="142">
        <v>0</v>
      </c>
    </row>
    <row r="30" spans="2:7" x14ac:dyDescent="0.2">
      <c r="B30" s="145" t="s">
        <v>172</v>
      </c>
      <c r="C30" s="142">
        <v>0</v>
      </c>
      <c r="D30" s="142">
        <v>0</v>
      </c>
      <c r="E30" s="146" t="s">
        <v>173</v>
      </c>
      <c r="F30" s="142">
        <v>0</v>
      </c>
      <c r="G30" s="142">
        <v>0</v>
      </c>
    </row>
    <row r="31" spans="2:7" ht="25.5" x14ac:dyDescent="0.2">
      <c r="B31" s="143" t="s">
        <v>174</v>
      </c>
      <c r="C31" s="142">
        <f>SUM(C32:C36)</f>
        <v>0</v>
      </c>
      <c r="D31" s="142">
        <f>SUM(D32:D36)</f>
        <v>0</v>
      </c>
      <c r="E31" s="144" t="s">
        <v>175</v>
      </c>
      <c r="F31" s="142">
        <f>SUM(F32:F37)</f>
        <v>0</v>
      </c>
      <c r="G31" s="142">
        <f>SUM(G32:G37)</f>
        <v>0</v>
      </c>
    </row>
    <row r="32" spans="2:7" x14ac:dyDescent="0.2">
      <c r="B32" s="145" t="s">
        <v>176</v>
      </c>
      <c r="C32" s="142">
        <v>0</v>
      </c>
      <c r="D32" s="142">
        <v>0</v>
      </c>
      <c r="E32" s="146" t="s">
        <v>177</v>
      </c>
      <c r="F32" s="142">
        <v>0</v>
      </c>
      <c r="G32" s="142">
        <v>0</v>
      </c>
    </row>
    <row r="33" spans="2:7" x14ac:dyDescent="0.2">
      <c r="B33" s="145" t="s">
        <v>178</v>
      </c>
      <c r="C33" s="142">
        <v>0</v>
      </c>
      <c r="D33" s="142">
        <v>0</v>
      </c>
      <c r="E33" s="146" t="s">
        <v>179</v>
      </c>
      <c r="F33" s="142">
        <v>0</v>
      </c>
      <c r="G33" s="142">
        <v>0</v>
      </c>
    </row>
    <row r="34" spans="2:7" x14ac:dyDescent="0.2">
      <c r="B34" s="145" t="s">
        <v>180</v>
      </c>
      <c r="C34" s="142">
        <v>0</v>
      </c>
      <c r="D34" s="142">
        <v>0</v>
      </c>
      <c r="E34" s="146" t="s">
        <v>181</v>
      </c>
      <c r="F34" s="142">
        <v>0</v>
      </c>
      <c r="G34" s="142">
        <v>0</v>
      </c>
    </row>
    <row r="35" spans="2:7" ht="25.5" x14ac:dyDescent="0.2">
      <c r="B35" s="145" t="s">
        <v>182</v>
      </c>
      <c r="C35" s="142">
        <v>0</v>
      </c>
      <c r="D35" s="142">
        <v>0</v>
      </c>
      <c r="E35" s="146" t="s">
        <v>183</v>
      </c>
      <c r="F35" s="142">
        <v>0</v>
      </c>
      <c r="G35" s="142">
        <v>0</v>
      </c>
    </row>
    <row r="36" spans="2:7" x14ac:dyDescent="0.2">
      <c r="B36" s="145" t="s">
        <v>184</v>
      </c>
      <c r="C36" s="142">
        <v>0</v>
      </c>
      <c r="D36" s="142">
        <v>0</v>
      </c>
      <c r="E36" s="146" t="s">
        <v>185</v>
      </c>
      <c r="F36" s="142">
        <v>0</v>
      </c>
      <c r="G36" s="142">
        <v>0</v>
      </c>
    </row>
    <row r="37" spans="2:7" x14ac:dyDescent="0.2">
      <c r="B37" s="143" t="s">
        <v>186</v>
      </c>
      <c r="C37" s="142">
        <v>0</v>
      </c>
      <c r="D37" s="142">
        <v>0</v>
      </c>
      <c r="E37" s="146" t="s">
        <v>187</v>
      </c>
      <c r="F37" s="142">
        <v>0</v>
      </c>
      <c r="G37" s="142">
        <v>0</v>
      </c>
    </row>
    <row r="38" spans="2:7" x14ac:dyDescent="0.2">
      <c r="B38" s="143" t="s">
        <v>188</v>
      </c>
      <c r="C38" s="142">
        <f>SUM(C39:C40)</f>
        <v>0</v>
      </c>
      <c r="D38" s="142">
        <f>SUM(D39:D40)</f>
        <v>0</v>
      </c>
      <c r="E38" s="144" t="s">
        <v>189</v>
      </c>
      <c r="F38" s="142">
        <f>SUM(F39:F41)</f>
        <v>0</v>
      </c>
      <c r="G38" s="142">
        <f>SUM(G39:G41)</f>
        <v>0</v>
      </c>
    </row>
    <row r="39" spans="2:7" ht="25.5" x14ac:dyDescent="0.2">
      <c r="B39" s="145" t="s">
        <v>190</v>
      </c>
      <c r="C39" s="142">
        <v>0</v>
      </c>
      <c r="D39" s="142">
        <v>0</v>
      </c>
      <c r="E39" s="146" t="s">
        <v>191</v>
      </c>
      <c r="F39" s="142">
        <v>0</v>
      </c>
      <c r="G39" s="142">
        <v>0</v>
      </c>
    </row>
    <row r="40" spans="2:7" x14ac:dyDescent="0.2">
      <c r="B40" s="145" t="s">
        <v>192</v>
      </c>
      <c r="C40" s="142">
        <v>0</v>
      </c>
      <c r="D40" s="142">
        <v>0</v>
      </c>
      <c r="E40" s="146" t="s">
        <v>193</v>
      </c>
      <c r="F40" s="142">
        <v>0</v>
      </c>
      <c r="G40" s="142">
        <v>0</v>
      </c>
    </row>
    <row r="41" spans="2:7" x14ac:dyDescent="0.2">
      <c r="B41" s="143" t="s">
        <v>194</v>
      </c>
      <c r="C41" s="142">
        <f>SUM(C42:C45)</f>
        <v>0</v>
      </c>
      <c r="D41" s="142">
        <f>SUM(D42:D45)</f>
        <v>0</v>
      </c>
      <c r="E41" s="146" t="s">
        <v>195</v>
      </c>
      <c r="F41" s="142">
        <v>0</v>
      </c>
      <c r="G41" s="142">
        <v>0</v>
      </c>
    </row>
    <row r="42" spans="2:7" x14ac:dyDescent="0.2">
      <c r="B42" s="145" t="s">
        <v>196</v>
      </c>
      <c r="C42" s="142">
        <v>0</v>
      </c>
      <c r="D42" s="142">
        <v>0</v>
      </c>
      <c r="E42" s="144" t="s">
        <v>197</v>
      </c>
      <c r="F42" s="142">
        <f>SUM(F43:F45)</f>
        <v>494.4</v>
      </c>
      <c r="G42" s="142">
        <f>SUM(G43:G45)</f>
        <v>45.08</v>
      </c>
    </row>
    <row r="43" spans="2:7" x14ac:dyDescent="0.2">
      <c r="B43" s="145" t="s">
        <v>198</v>
      </c>
      <c r="C43" s="142">
        <v>0</v>
      </c>
      <c r="D43" s="142">
        <v>0</v>
      </c>
      <c r="E43" s="146" t="s">
        <v>199</v>
      </c>
      <c r="F43" s="142">
        <v>494.4</v>
      </c>
      <c r="G43" s="142">
        <v>45.08</v>
      </c>
    </row>
    <row r="44" spans="2:7" ht="25.5" x14ac:dyDescent="0.2">
      <c r="B44" s="145" t="s">
        <v>200</v>
      </c>
      <c r="C44" s="142">
        <v>0</v>
      </c>
      <c r="D44" s="142">
        <v>0</v>
      </c>
      <c r="E44" s="146" t="s">
        <v>201</v>
      </c>
      <c r="F44" s="142">
        <v>0</v>
      </c>
      <c r="G44" s="142">
        <v>0</v>
      </c>
    </row>
    <row r="45" spans="2:7" x14ac:dyDescent="0.2">
      <c r="B45" s="145" t="s">
        <v>202</v>
      </c>
      <c r="C45" s="142">
        <v>0</v>
      </c>
      <c r="D45" s="142">
        <v>0</v>
      </c>
      <c r="E45" s="146" t="s">
        <v>203</v>
      </c>
      <c r="F45" s="142">
        <v>0</v>
      </c>
      <c r="G45" s="142">
        <v>0</v>
      </c>
    </row>
    <row r="46" spans="2:7" x14ac:dyDescent="0.2">
      <c r="B46" s="143"/>
      <c r="C46" s="142"/>
      <c r="D46" s="142"/>
      <c r="E46" s="144"/>
      <c r="F46" s="142"/>
      <c r="G46" s="142"/>
    </row>
    <row r="47" spans="2:7" x14ac:dyDescent="0.2">
      <c r="B47" s="139" t="s">
        <v>204</v>
      </c>
      <c r="C47" s="142">
        <f>C9+C17+C25+C31+C37+C38+C41</f>
        <v>19689164.870000001</v>
      </c>
      <c r="D47" s="142">
        <f>D9+D17+D25+D31+D37+D38+D41</f>
        <v>26862969.219999999</v>
      </c>
      <c r="E47" s="141" t="s">
        <v>205</v>
      </c>
      <c r="F47" s="142">
        <f>F9+F19+F23+F26+F27+F31+F38+F42</f>
        <v>14591046</v>
      </c>
      <c r="G47" s="142">
        <f>G9+G19+G23+G26+G27+G31+G38+G42</f>
        <v>21521900.529999997</v>
      </c>
    </row>
    <row r="48" spans="2:7" x14ac:dyDescent="0.2">
      <c r="B48" s="139"/>
      <c r="C48" s="142"/>
      <c r="D48" s="142"/>
      <c r="E48" s="141"/>
      <c r="F48" s="142"/>
      <c r="G48" s="142"/>
    </row>
    <row r="49" spans="2:7" x14ac:dyDescent="0.2">
      <c r="B49" s="139" t="s">
        <v>206</v>
      </c>
      <c r="C49" s="142"/>
      <c r="D49" s="142"/>
      <c r="E49" s="141" t="s">
        <v>207</v>
      </c>
      <c r="F49" s="142"/>
      <c r="G49" s="142"/>
    </row>
    <row r="50" spans="2:7" x14ac:dyDescent="0.2">
      <c r="B50" s="143" t="s">
        <v>208</v>
      </c>
      <c r="C50" s="142">
        <v>0</v>
      </c>
      <c r="D50" s="142">
        <v>0</v>
      </c>
      <c r="E50" s="144" t="s">
        <v>209</v>
      </c>
      <c r="F50" s="142">
        <v>0</v>
      </c>
      <c r="G50" s="142">
        <v>0</v>
      </c>
    </row>
    <row r="51" spans="2:7" x14ac:dyDescent="0.2">
      <c r="B51" s="143" t="s">
        <v>210</v>
      </c>
      <c r="C51" s="142">
        <v>0</v>
      </c>
      <c r="D51" s="142">
        <v>0</v>
      </c>
      <c r="E51" s="144" t="s">
        <v>211</v>
      </c>
      <c r="F51" s="142">
        <v>0</v>
      </c>
      <c r="G51" s="142">
        <v>0</v>
      </c>
    </row>
    <row r="52" spans="2:7" x14ac:dyDescent="0.2">
      <c r="B52" s="143" t="s">
        <v>212</v>
      </c>
      <c r="C52" s="142">
        <v>805314990.00999999</v>
      </c>
      <c r="D52" s="142">
        <v>778107709.88</v>
      </c>
      <c r="E52" s="144" t="s">
        <v>213</v>
      </c>
      <c r="F52" s="142">
        <v>0</v>
      </c>
      <c r="G52" s="142">
        <v>0</v>
      </c>
    </row>
    <row r="53" spans="2:7" x14ac:dyDescent="0.2">
      <c r="B53" s="143" t="s">
        <v>214</v>
      </c>
      <c r="C53" s="142">
        <v>114673651.81999999</v>
      </c>
      <c r="D53" s="142">
        <v>80350115.280000001</v>
      </c>
      <c r="E53" s="144" t="s">
        <v>215</v>
      </c>
      <c r="F53" s="142">
        <v>0</v>
      </c>
      <c r="G53" s="142">
        <v>0</v>
      </c>
    </row>
    <row r="54" spans="2:7" x14ac:dyDescent="0.2">
      <c r="B54" s="143" t="s">
        <v>216</v>
      </c>
      <c r="C54" s="142">
        <v>2081829.42</v>
      </c>
      <c r="D54" s="142">
        <v>1897389.42</v>
      </c>
      <c r="E54" s="144" t="s">
        <v>217</v>
      </c>
      <c r="F54" s="142">
        <v>0</v>
      </c>
      <c r="G54" s="142">
        <v>0</v>
      </c>
    </row>
    <row r="55" spans="2:7" x14ac:dyDescent="0.2">
      <c r="B55" s="143" t="s">
        <v>218</v>
      </c>
      <c r="C55" s="142">
        <v>0</v>
      </c>
      <c r="D55" s="142">
        <v>0</v>
      </c>
      <c r="E55" s="144" t="s">
        <v>219</v>
      </c>
      <c r="F55" s="142">
        <v>0</v>
      </c>
      <c r="G55" s="142">
        <v>0</v>
      </c>
    </row>
    <row r="56" spans="2:7" x14ac:dyDescent="0.2">
      <c r="B56" s="143" t="s">
        <v>220</v>
      </c>
      <c r="C56" s="142">
        <v>1263957.46</v>
      </c>
      <c r="D56" s="142">
        <v>1263957.46</v>
      </c>
      <c r="E56" s="141"/>
      <c r="F56" s="142"/>
      <c r="G56" s="142"/>
    </row>
    <row r="57" spans="2:7" x14ac:dyDescent="0.2">
      <c r="B57" s="143" t="s">
        <v>221</v>
      </c>
      <c r="C57" s="142">
        <v>0</v>
      </c>
      <c r="D57" s="142">
        <v>0</v>
      </c>
      <c r="E57" s="141" t="s">
        <v>222</v>
      </c>
      <c r="F57" s="142">
        <f>SUM(F50:F55)</f>
        <v>0</v>
      </c>
      <c r="G57" s="142">
        <f>SUM(G50:G55)</f>
        <v>0</v>
      </c>
    </row>
    <row r="58" spans="2:7" x14ac:dyDescent="0.2">
      <c r="B58" s="143" t="s">
        <v>223</v>
      </c>
      <c r="C58" s="142">
        <v>0</v>
      </c>
      <c r="D58" s="142">
        <v>0</v>
      </c>
      <c r="E58" s="148"/>
      <c r="F58" s="142"/>
      <c r="G58" s="142"/>
    </row>
    <row r="59" spans="2:7" x14ac:dyDescent="0.2">
      <c r="B59" s="143"/>
      <c r="C59" s="142"/>
      <c r="D59" s="142"/>
      <c r="E59" s="141" t="s">
        <v>224</v>
      </c>
      <c r="F59" s="142">
        <f>F47+F57</f>
        <v>14591046</v>
      </c>
      <c r="G59" s="142">
        <f>G47+G57</f>
        <v>21521900.529999997</v>
      </c>
    </row>
    <row r="60" spans="2:7" ht="25.5" x14ac:dyDescent="0.2">
      <c r="B60" s="139" t="s">
        <v>225</v>
      </c>
      <c r="C60" s="142">
        <f>SUM(C50:C58)</f>
        <v>923334428.70999992</v>
      </c>
      <c r="D60" s="142">
        <f>SUM(D50:D58)</f>
        <v>861619172.03999996</v>
      </c>
      <c r="E60" s="144"/>
      <c r="F60" s="142"/>
      <c r="G60" s="142"/>
    </row>
    <row r="61" spans="2:7" x14ac:dyDescent="0.2">
      <c r="B61" s="143"/>
      <c r="C61" s="142"/>
      <c r="D61" s="142"/>
      <c r="E61" s="141" t="s">
        <v>226</v>
      </c>
      <c r="F61" s="142"/>
      <c r="G61" s="142"/>
    </row>
    <row r="62" spans="2:7" x14ac:dyDescent="0.2">
      <c r="B62" s="139" t="s">
        <v>227</v>
      </c>
      <c r="C62" s="142">
        <f>C47+C60</f>
        <v>943023593.57999992</v>
      </c>
      <c r="D62" s="142">
        <f>D47+D60</f>
        <v>888482141.25999999</v>
      </c>
      <c r="E62" s="141"/>
      <c r="F62" s="142"/>
      <c r="G62" s="142"/>
    </row>
    <row r="63" spans="2:7" x14ac:dyDescent="0.2">
      <c r="B63" s="143"/>
      <c r="C63" s="142"/>
      <c r="D63" s="142"/>
      <c r="E63" s="141" t="s">
        <v>228</v>
      </c>
      <c r="F63" s="142">
        <f>SUM(F64:F66)</f>
        <v>491784863.97000003</v>
      </c>
      <c r="G63" s="142">
        <f>SUM(G64:G66)</f>
        <v>491784863.97000003</v>
      </c>
    </row>
    <row r="64" spans="2:7" x14ac:dyDescent="0.2">
      <c r="B64" s="143"/>
      <c r="C64" s="142"/>
      <c r="D64" s="142"/>
      <c r="E64" s="144" t="s">
        <v>229</v>
      </c>
      <c r="F64" s="142">
        <v>0</v>
      </c>
      <c r="G64" s="142">
        <v>0</v>
      </c>
    </row>
    <row r="65" spans="2:7" x14ac:dyDescent="0.2">
      <c r="B65" s="143"/>
      <c r="C65" s="142"/>
      <c r="D65" s="142"/>
      <c r="E65" s="144" t="s">
        <v>230</v>
      </c>
      <c r="F65" s="142">
        <v>0</v>
      </c>
      <c r="G65" s="142">
        <v>0</v>
      </c>
    </row>
    <row r="66" spans="2:7" x14ac:dyDescent="0.2">
      <c r="B66" s="143"/>
      <c r="C66" s="142"/>
      <c r="D66" s="142"/>
      <c r="E66" s="144" t="s">
        <v>231</v>
      </c>
      <c r="F66" s="142">
        <v>491784863.97000003</v>
      </c>
      <c r="G66" s="142">
        <v>491784863.97000003</v>
      </c>
    </row>
    <row r="67" spans="2:7" x14ac:dyDescent="0.2">
      <c r="B67" s="143"/>
      <c r="C67" s="142"/>
      <c r="D67" s="142"/>
      <c r="E67" s="144"/>
      <c r="F67" s="142"/>
      <c r="G67" s="142"/>
    </row>
    <row r="68" spans="2:7" x14ac:dyDescent="0.2">
      <c r="B68" s="143"/>
      <c r="C68" s="142"/>
      <c r="D68" s="142"/>
      <c r="E68" s="141" t="s">
        <v>232</v>
      </c>
      <c r="F68" s="142">
        <f>SUM(F69:F73)</f>
        <v>436647683.61000001</v>
      </c>
      <c r="G68" s="142">
        <f>SUM(G69:G73)</f>
        <v>375175376.75999999</v>
      </c>
    </row>
    <row r="69" spans="2:7" x14ac:dyDescent="0.2">
      <c r="B69" s="143"/>
      <c r="C69" s="142"/>
      <c r="D69" s="142"/>
      <c r="E69" s="144" t="s">
        <v>233</v>
      </c>
      <c r="F69" s="142">
        <v>62818788.479999997</v>
      </c>
      <c r="G69" s="142">
        <v>59561396.469999999</v>
      </c>
    </row>
    <row r="70" spans="2:7" x14ac:dyDescent="0.2">
      <c r="B70" s="143"/>
      <c r="C70" s="142"/>
      <c r="D70" s="142"/>
      <c r="E70" s="144" t="s">
        <v>234</v>
      </c>
      <c r="F70" s="142">
        <v>371821115.13</v>
      </c>
      <c r="G70" s="142">
        <v>313606200.29000002</v>
      </c>
    </row>
    <row r="71" spans="2:7" x14ac:dyDescent="0.2">
      <c r="B71" s="143"/>
      <c r="C71" s="142"/>
      <c r="D71" s="142"/>
      <c r="E71" s="144" t="s">
        <v>235</v>
      </c>
      <c r="F71" s="142">
        <v>0</v>
      </c>
      <c r="G71" s="142">
        <v>0</v>
      </c>
    </row>
    <row r="72" spans="2:7" x14ac:dyDescent="0.2">
      <c r="B72" s="143"/>
      <c r="C72" s="142"/>
      <c r="D72" s="142"/>
      <c r="E72" s="144" t="s">
        <v>236</v>
      </c>
      <c r="F72" s="142">
        <v>0</v>
      </c>
      <c r="G72" s="142">
        <v>0</v>
      </c>
    </row>
    <row r="73" spans="2:7" x14ac:dyDescent="0.2">
      <c r="B73" s="143"/>
      <c r="C73" s="142"/>
      <c r="D73" s="142"/>
      <c r="E73" s="144" t="s">
        <v>237</v>
      </c>
      <c r="F73" s="142">
        <v>2007780</v>
      </c>
      <c r="G73" s="142">
        <v>2007780</v>
      </c>
    </row>
    <row r="74" spans="2:7" x14ac:dyDescent="0.2">
      <c r="B74" s="143"/>
      <c r="C74" s="142"/>
      <c r="D74" s="142"/>
      <c r="E74" s="144"/>
      <c r="F74" s="142"/>
      <c r="G74" s="142"/>
    </row>
    <row r="75" spans="2:7" ht="25.5" x14ac:dyDescent="0.2">
      <c r="B75" s="143"/>
      <c r="C75" s="142"/>
      <c r="D75" s="142"/>
      <c r="E75" s="141" t="s">
        <v>238</v>
      </c>
      <c r="F75" s="142">
        <f>SUM(F76:F77)</f>
        <v>0</v>
      </c>
      <c r="G75" s="142">
        <f>SUM(G76:G77)</f>
        <v>0</v>
      </c>
    </row>
    <row r="76" spans="2:7" x14ac:dyDescent="0.2">
      <c r="B76" s="143"/>
      <c r="C76" s="142"/>
      <c r="D76" s="142"/>
      <c r="E76" s="144" t="s">
        <v>239</v>
      </c>
      <c r="F76" s="142">
        <v>0</v>
      </c>
      <c r="G76" s="142">
        <v>0</v>
      </c>
    </row>
    <row r="77" spans="2:7" x14ac:dyDescent="0.2">
      <c r="B77" s="143"/>
      <c r="C77" s="142"/>
      <c r="D77" s="142"/>
      <c r="E77" s="144" t="s">
        <v>240</v>
      </c>
      <c r="F77" s="142">
        <v>0</v>
      </c>
      <c r="G77" s="142">
        <v>0</v>
      </c>
    </row>
    <row r="78" spans="2:7" x14ac:dyDescent="0.2">
      <c r="B78" s="143"/>
      <c r="C78" s="142"/>
      <c r="D78" s="142"/>
      <c r="E78" s="144"/>
      <c r="F78" s="142"/>
      <c r="G78" s="142"/>
    </row>
    <row r="79" spans="2:7" x14ac:dyDescent="0.2">
      <c r="B79" s="143"/>
      <c r="C79" s="142"/>
      <c r="D79" s="142"/>
      <c r="E79" s="141" t="s">
        <v>241</v>
      </c>
      <c r="F79" s="142">
        <f>F63+F68+F75</f>
        <v>928432547.58000004</v>
      </c>
      <c r="G79" s="142">
        <f>G63+G68+G75</f>
        <v>866960240.73000002</v>
      </c>
    </row>
    <row r="80" spans="2:7" x14ac:dyDescent="0.2">
      <c r="B80" s="143"/>
      <c r="C80" s="142"/>
      <c r="D80" s="142"/>
      <c r="E80" s="144"/>
      <c r="F80" s="142"/>
      <c r="G80" s="142"/>
    </row>
    <row r="81" spans="2:7" x14ac:dyDescent="0.2">
      <c r="B81" s="143"/>
      <c r="C81" s="142"/>
      <c r="D81" s="142"/>
      <c r="E81" s="141" t="s">
        <v>242</v>
      </c>
      <c r="F81" s="142">
        <f>F59+F79</f>
        <v>943023593.58000004</v>
      </c>
      <c r="G81" s="142">
        <f>G59+G79</f>
        <v>888482141.25999999</v>
      </c>
    </row>
    <row r="82" spans="2:7" ht="13.5" thickBot="1" x14ac:dyDescent="0.25">
      <c r="B82" s="149"/>
      <c r="C82" s="150"/>
      <c r="D82" s="150"/>
      <c r="E82" s="151"/>
      <c r="F82" s="152"/>
      <c r="G82" s="152"/>
    </row>
    <row r="85" spans="2:7" ht="30" customHeight="1" x14ac:dyDescent="0.2">
      <c r="B85" s="124"/>
      <c r="C85" s="124"/>
      <c r="E85" s="124"/>
      <c r="F85" s="124"/>
    </row>
    <row r="86" spans="2:7" ht="15" customHeight="1" x14ac:dyDescent="0.25">
      <c r="B86" s="44" t="s">
        <v>46</v>
      </c>
      <c r="C86" s="45"/>
      <c r="E86" s="44" t="s">
        <v>48</v>
      </c>
      <c r="F86" s="45"/>
    </row>
    <row r="87" spans="2:7" ht="15" customHeight="1" x14ac:dyDescent="0.25">
      <c r="B87" s="125" t="s">
        <v>47</v>
      </c>
      <c r="C87" s="49"/>
      <c r="E87" s="125" t="s">
        <v>49</v>
      </c>
      <c r="F87" s="49"/>
    </row>
    <row r="88" spans="2:7" ht="30" customHeight="1" x14ac:dyDescent="0.2">
      <c r="B88" s="124"/>
      <c r="C88" s="124"/>
      <c r="E88" s="126"/>
      <c r="F88" s="126"/>
    </row>
    <row r="89" spans="2:7" s="21" customFormat="1" ht="15" customHeight="1" x14ac:dyDescent="0.25">
      <c r="B89" s="44" t="s">
        <v>50</v>
      </c>
      <c r="C89" s="45"/>
      <c r="D89" s="153"/>
      <c r="E89" s="48"/>
      <c r="F89" s="49"/>
      <c r="G89" s="153"/>
    </row>
    <row r="90" spans="2:7" s="23" customFormat="1" ht="21.95" customHeight="1" x14ac:dyDescent="0.2">
      <c r="B90" s="42" t="s">
        <v>51</v>
      </c>
      <c r="C90" s="42"/>
      <c r="D90" s="154"/>
      <c r="E90" s="42"/>
      <c r="F90" s="42"/>
      <c r="G90" s="154"/>
    </row>
    <row r="91" spans="2:7" s="23" customFormat="1" ht="21.95" customHeight="1" x14ac:dyDescent="0.2">
      <c r="B91" s="40"/>
      <c r="C91" s="40"/>
      <c r="D91" s="154"/>
      <c r="E91" s="40"/>
      <c r="F91" s="40"/>
      <c r="G91" s="154"/>
    </row>
    <row r="92" spans="2:7" s="23" customFormat="1" ht="15" customHeight="1" x14ac:dyDescent="0.2">
      <c r="B92" s="42"/>
      <c r="C92" s="43"/>
      <c r="D92" s="154"/>
      <c r="E92" s="42"/>
      <c r="F92" s="43"/>
      <c r="G92" s="154"/>
    </row>
    <row r="93" spans="2:7" s="23" customFormat="1" ht="21.95" customHeight="1" x14ac:dyDescent="0.2">
      <c r="B93" s="42"/>
      <c r="C93" s="43"/>
      <c r="D93" s="154"/>
      <c r="E93" s="42"/>
      <c r="F93" s="43"/>
      <c r="G93" s="154"/>
    </row>
  </sheetData>
  <mergeCells count="20">
    <mergeCell ref="B93:C93"/>
    <mergeCell ref="E93:F93"/>
    <mergeCell ref="B89:C89"/>
    <mergeCell ref="E89:F89"/>
    <mergeCell ref="B90:C90"/>
    <mergeCell ref="E90:F90"/>
    <mergeCell ref="B92:C92"/>
    <mergeCell ref="E92:F92"/>
    <mergeCell ref="B86:C86"/>
    <mergeCell ref="E86:F86"/>
    <mergeCell ref="B87:C87"/>
    <mergeCell ref="E87:F87"/>
    <mergeCell ref="B88:C88"/>
    <mergeCell ref="E88:F88"/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55" customWidth="1"/>
    <col min="2" max="2" width="43" style="155" customWidth="1"/>
    <col min="3" max="3" width="12.85546875" style="155" customWidth="1"/>
    <col min="4" max="4" width="13.28515625" style="155" customWidth="1"/>
    <col min="5" max="5" width="15" style="155" customWidth="1"/>
    <col min="6" max="6" width="16.5703125" style="155" customWidth="1"/>
    <col min="7" max="7" width="13.42578125" style="155" customWidth="1"/>
    <col min="8" max="8" width="14" style="155" customWidth="1"/>
    <col min="9" max="9" width="15" style="155" customWidth="1"/>
    <col min="10" max="16384" width="11.42578125" style="155"/>
  </cols>
  <sheetData>
    <row r="1" spans="2:9" ht="13.5" thickBot="1" x14ac:dyDescent="0.25"/>
    <row r="2" spans="2:9" ht="13.5" thickBot="1" x14ac:dyDescent="0.25">
      <c r="B2" s="156" t="s">
        <v>44</v>
      </c>
      <c r="C2" s="157"/>
      <c r="D2" s="157"/>
      <c r="E2" s="157"/>
      <c r="F2" s="157"/>
      <c r="G2" s="157"/>
      <c r="H2" s="157"/>
      <c r="I2" s="158"/>
    </row>
    <row r="3" spans="2:9" ht="13.5" thickBot="1" x14ac:dyDescent="0.25">
      <c r="B3" s="159" t="s">
        <v>243</v>
      </c>
      <c r="C3" s="160"/>
      <c r="D3" s="160"/>
      <c r="E3" s="160"/>
      <c r="F3" s="160"/>
      <c r="G3" s="160"/>
      <c r="H3" s="160"/>
      <c r="I3" s="161"/>
    </row>
    <row r="4" spans="2:9" ht="13.5" thickBot="1" x14ac:dyDescent="0.25">
      <c r="B4" s="159" t="s">
        <v>45</v>
      </c>
      <c r="C4" s="160"/>
      <c r="D4" s="160"/>
      <c r="E4" s="160"/>
      <c r="F4" s="160"/>
      <c r="G4" s="160"/>
      <c r="H4" s="160"/>
      <c r="I4" s="161"/>
    </row>
    <row r="5" spans="2:9" ht="13.5" thickBot="1" x14ac:dyDescent="0.25">
      <c r="B5" s="159" t="s">
        <v>1</v>
      </c>
      <c r="C5" s="160"/>
      <c r="D5" s="160"/>
      <c r="E5" s="160"/>
      <c r="F5" s="160"/>
      <c r="G5" s="160"/>
      <c r="H5" s="160"/>
      <c r="I5" s="161"/>
    </row>
    <row r="6" spans="2:9" ht="76.5" x14ac:dyDescent="0.2">
      <c r="B6" s="162" t="s">
        <v>244</v>
      </c>
      <c r="C6" s="162" t="s">
        <v>245</v>
      </c>
      <c r="D6" s="162" t="s">
        <v>246</v>
      </c>
      <c r="E6" s="162" t="s">
        <v>247</v>
      </c>
      <c r="F6" s="162" t="s">
        <v>248</v>
      </c>
      <c r="G6" s="162" t="s">
        <v>249</v>
      </c>
      <c r="H6" s="162" t="s">
        <v>250</v>
      </c>
      <c r="I6" s="162" t="s">
        <v>251</v>
      </c>
    </row>
    <row r="7" spans="2:9" ht="13.5" thickBot="1" x14ac:dyDescent="0.25">
      <c r="B7" s="163" t="s">
        <v>59</v>
      </c>
      <c r="C7" s="163" t="s">
        <v>252</v>
      </c>
      <c r="D7" s="163" t="s">
        <v>253</v>
      </c>
      <c r="E7" s="163" t="s">
        <v>254</v>
      </c>
      <c r="F7" s="163" t="s">
        <v>255</v>
      </c>
      <c r="G7" s="163" t="s">
        <v>256</v>
      </c>
      <c r="H7" s="163" t="s">
        <v>257</v>
      </c>
      <c r="I7" s="163" t="s">
        <v>258</v>
      </c>
    </row>
    <row r="8" spans="2:9" ht="12.75" customHeight="1" x14ac:dyDescent="0.2">
      <c r="B8" s="164" t="s">
        <v>259</v>
      </c>
      <c r="C8" s="165">
        <f t="shared" ref="C8:I8" si="0">C9+C13</f>
        <v>0</v>
      </c>
      <c r="D8" s="165">
        <f t="shared" si="0"/>
        <v>0</v>
      </c>
      <c r="E8" s="165">
        <f t="shared" si="0"/>
        <v>0</v>
      </c>
      <c r="F8" s="165">
        <f t="shared" si="0"/>
        <v>0</v>
      </c>
      <c r="G8" s="165">
        <f t="shared" si="0"/>
        <v>0</v>
      </c>
      <c r="H8" s="165">
        <f t="shared" si="0"/>
        <v>0</v>
      </c>
      <c r="I8" s="165">
        <f t="shared" si="0"/>
        <v>0</v>
      </c>
    </row>
    <row r="9" spans="2:9" ht="12.75" customHeight="1" x14ac:dyDescent="0.2">
      <c r="B9" s="164" t="s">
        <v>260</v>
      </c>
      <c r="C9" s="165">
        <f t="shared" ref="C9:I9" si="1">SUM(C10:C12)</f>
        <v>0</v>
      </c>
      <c r="D9" s="165">
        <f t="shared" si="1"/>
        <v>0</v>
      </c>
      <c r="E9" s="165">
        <f t="shared" si="1"/>
        <v>0</v>
      </c>
      <c r="F9" s="165">
        <f t="shared" si="1"/>
        <v>0</v>
      </c>
      <c r="G9" s="165">
        <f t="shared" si="1"/>
        <v>0</v>
      </c>
      <c r="H9" s="165">
        <f t="shared" si="1"/>
        <v>0</v>
      </c>
      <c r="I9" s="165">
        <f t="shared" si="1"/>
        <v>0</v>
      </c>
    </row>
    <row r="10" spans="2:9" x14ac:dyDescent="0.2">
      <c r="B10" s="166" t="s">
        <v>261</v>
      </c>
      <c r="C10" s="165">
        <v>0</v>
      </c>
      <c r="D10" s="165">
        <v>0</v>
      </c>
      <c r="E10" s="165">
        <v>0</v>
      </c>
      <c r="F10" s="165"/>
      <c r="G10" s="167">
        <v>0</v>
      </c>
      <c r="H10" s="165">
        <v>0</v>
      </c>
      <c r="I10" s="165">
        <v>0</v>
      </c>
    </row>
    <row r="11" spans="2:9" x14ac:dyDescent="0.2">
      <c r="B11" s="166" t="s">
        <v>262</v>
      </c>
      <c r="C11" s="167">
        <v>0</v>
      </c>
      <c r="D11" s="167">
        <v>0</v>
      </c>
      <c r="E11" s="167">
        <v>0</v>
      </c>
      <c r="F11" s="167"/>
      <c r="G11" s="167">
        <v>0</v>
      </c>
      <c r="H11" s="167">
        <v>0</v>
      </c>
      <c r="I11" s="167">
        <v>0</v>
      </c>
    </row>
    <row r="12" spans="2:9" x14ac:dyDescent="0.2">
      <c r="B12" s="166" t="s">
        <v>263</v>
      </c>
      <c r="C12" s="167">
        <v>0</v>
      </c>
      <c r="D12" s="167">
        <v>0</v>
      </c>
      <c r="E12" s="167">
        <v>0</v>
      </c>
      <c r="F12" s="167"/>
      <c r="G12" s="167">
        <v>0</v>
      </c>
      <c r="H12" s="167">
        <v>0</v>
      </c>
      <c r="I12" s="167">
        <v>0</v>
      </c>
    </row>
    <row r="13" spans="2:9" ht="12.75" customHeight="1" x14ac:dyDescent="0.2">
      <c r="B13" s="164" t="s">
        <v>264</v>
      </c>
      <c r="C13" s="165">
        <f t="shared" ref="C13:I13" si="2">SUM(C14:C16)</f>
        <v>0</v>
      </c>
      <c r="D13" s="165">
        <f t="shared" si="2"/>
        <v>0</v>
      </c>
      <c r="E13" s="165">
        <f t="shared" si="2"/>
        <v>0</v>
      </c>
      <c r="F13" s="165">
        <f t="shared" si="2"/>
        <v>0</v>
      </c>
      <c r="G13" s="165">
        <f t="shared" si="2"/>
        <v>0</v>
      </c>
      <c r="H13" s="165">
        <f t="shared" si="2"/>
        <v>0</v>
      </c>
      <c r="I13" s="165">
        <f t="shared" si="2"/>
        <v>0</v>
      </c>
    </row>
    <row r="14" spans="2:9" x14ac:dyDescent="0.2">
      <c r="B14" s="166" t="s">
        <v>265</v>
      </c>
      <c r="C14" s="165">
        <v>0</v>
      </c>
      <c r="D14" s="165">
        <v>0</v>
      </c>
      <c r="E14" s="165">
        <v>0</v>
      </c>
      <c r="F14" s="165"/>
      <c r="G14" s="167">
        <v>0</v>
      </c>
      <c r="H14" s="165">
        <v>0</v>
      </c>
      <c r="I14" s="165">
        <v>0</v>
      </c>
    </row>
    <row r="15" spans="2:9" x14ac:dyDescent="0.2">
      <c r="B15" s="166" t="s">
        <v>266</v>
      </c>
      <c r="C15" s="167">
        <v>0</v>
      </c>
      <c r="D15" s="167">
        <v>0</v>
      </c>
      <c r="E15" s="167">
        <v>0</v>
      </c>
      <c r="F15" s="167"/>
      <c r="G15" s="167">
        <v>0</v>
      </c>
      <c r="H15" s="167">
        <v>0</v>
      </c>
      <c r="I15" s="167">
        <v>0</v>
      </c>
    </row>
    <row r="16" spans="2:9" x14ac:dyDescent="0.2">
      <c r="B16" s="166" t="s">
        <v>267</v>
      </c>
      <c r="C16" s="167">
        <v>0</v>
      </c>
      <c r="D16" s="167">
        <v>0</v>
      </c>
      <c r="E16" s="167">
        <v>0</v>
      </c>
      <c r="F16" s="167"/>
      <c r="G16" s="167">
        <v>0</v>
      </c>
      <c r="H16" s="167">
        <v>0</v>
      </c>
      <c r="I16" s="167">
        <v>0</v>
      </c>
    </row>
    <row r="17" spans="2:9" x14ac:dyDescent="0.2">
      <c r="B17" s="164" t="s">
        <v>268</v>
      </c>
      <c r="C17" s="165">
        <v>21521900.530000001</v>
      </c>
      <c r="D17" s="168"/>
      <c r="E17" s="168"/>
      <c r="F17" s="168"/>
      <c r="G17" s="169">
        <v>14591046</v>
      </c>
      <c r="H17" s="168"/>
      <c r="I17" s="168"/>
    </row>
    <row r="18" spans="2:9" x14ac:dyDescent="0.2">
      <c r="B18" s="170"/>
      <c r="C18" s="167"/>
      <c r="D18" s="167"/>
      <c r="E18" s="167"/>
      <c r="F18" s="167"/>
      <c r="G18" s="167"/>
      <c r="H18" s="167"/>
      <c r="I18" s="167"/>
    </row>
    <row r="19" spans="2:9" ht="12.75" customHeight="1" x14ac:dyDescent="0.2">
      <c r="B19" s="171" t="s">
        <v>269</v>
      </c>
      <c r="C19" s="165">
        <f>C8+C17</f>
        <v>21521900.530000001</v>
      </c>
      <c r="D19" s="165">
        <f t="shared" ref="D19:I19" si="3">D8+D17</f>
        <v>0</v>
      </c>
      <c r="E19" s="165">
        <f t="shared" si="3"/>
        <v>0</v>
      </c>
      <c r="F19" s="165">
        <f t="shared" si="3"/>
        <v>0</v>
      </c>
      <c r="G19" s="165">
        <f t="shared" si="3"/>
        <v>14591046</v>
      </c>
      <c r="H19" s="165">
        <f t="shared" si="3"/>
        <v>0</v>
      </c>
      <c r="I19" s="165">
        <f t="shared" si="3"/>
        <v>0</v>
      </c>
    </row>
    <row r="20" spans="2:9" x14ac:dyDescent="0.2">
      <c r="B20" s="164"/>
      <c r="C20" s="165"/>
      <c r="D20" s="165"/>
      <c r="E20" s="165"/>
      <c r="F20" s="165"/>
      <c r="G20" s="165"/>
      <c r="H20" s="165"/>
      <c r="I20" s="165"/>
    </row>
    <row r="21" spans="2:9" ht="12.75" customHeight="1" x14ac:dyDescent="0.2">
      <c r="B21" s="164" t="s">
        <v>270</v>
      </c>
      <c r="C21" s="165">
        <f t="shared" ref="C21:I21" si="4">SUM(C22:C24)</f>
        <v>0</v>
      </c>
      <c r="D21" s="165">
        <f t="shared" si="4"/>
        <v>0</v>
      </c>
      <c r="E21" s="165">
        <f t="shared" si="4"/>
        <v>0</v>
      </c>
      <c r="F21" s="165">
        <f t="shared" si="4"/>
        <v>0</v>
      </c>
      <c r="G21" s="165">
        <f t="shared" si="4"/>
        <v>0</v>
      </c>
      <c r="H21" s="165">
        <f t="shared" si="4"/>
        <v>0</v>
      </c>
      <c r="I21" s="165">
        <f t="shared" si="4"/>
        <v>0</v>
      </c>
    </row>
    <row r="22" spans="2:9" ht="12.75" customHeight="1" x14ac:dyDescent="0.2">
      <c r="B22" s="170" t="s">
        <v>271</v>
      </c>
      <c r="C22" s="167"/>
      <c r="D22" s="167"/>
      <c r="E22" s="167"/>
      <c r="F22" s="167"/>
      <c r="G22" s="167">
        <f>C22+D22-E22+F22</f>
        <v>0</v>
      </c>
      <c r="H22" s="167"/>
      <c r="I22" s="167"/>
    </row>
    <row r="23" spans="2:9" ht="12.75" customHeight="1" x14ac:dyDescent="0.2">
      <c r="B23" s="170" t="s">
        <v>272</v>
      </c>
      <c r="C23" s="167"/>
      <c r="D23" s="167"/>
      <c r="E23" s="167"/>
      <c r="F23" s="167"/>
      <c r="G23" s="167">
        <f>C23+D23-E23+F23</f>
        <v>0</v>
      </c>
      <c r="H23" s="167"/>
      <c r="I23" s="167"/>
    </row>
    <row r="24" spans="2:9" ht="12.75" customHeight="1" x14ac:dyDescent="0.2">
      <c r="B24" s="170" t="s">
        <v>273</v>
      </c>
      <c r="C24" s="167"/>
      <c r="D24" s="167"/>
      <c r="E24" s="167"/>
      <c r="F24" s="167"/>
      <c r="G24" s="167">
        <f>C24+D24-E24+F24</f>
        <v>0</v>
      </c>
      <c r="H24" s="167"/>
      <c r="I24" s="167"/>
    </row>
    <row r="25" spans="2:9" x14ac:dyDescent="0.2">
      <c r="B25" s="172"/>
      <c r="C25" s="173"/>
      <c r="D25" s="173"/>
      <c r="E25" s="173"/>
      <c r="F25" s="173"/>
      <c r="G25" s="173"/>
      <c r="H25" s="173"/>
      <c r="I25" s="173"/>
    </row>
    <row r="26" spans="2:9" ht="25.5" x14ac:dyDescent="0.2">
      <c r="B26" s="171" t="s">
        <v>274</v>
      </c>
      <c r="C26" s="165">
        <f t="shared" ref="C26:I26" si="5">SUM(C27:C29)</f>
        <v>0</v>
      </c>
      <c r="D26" s="165">
        <f t="shared" si="5"/>
        <v>0</v>
      </c>
      <c r="E26" s="165">
        <f t="shared" si="5"/>
        <v>0</v>
      </c>
      <c r="F26" s="165">
        <f t="shared" si="5"/>
        <v>0</v>
      </c>
      <c r="G26" s="165">
        <f t="shared" si="5"/>
        <v>0</v>
      </c>
      <c r="H26" s="165">
        <f t="shared" si="5"/>
        <v>0</v>
      </c>
      <c r="I26" s="165">
        <f t="shared" si="5"/>
        <v>0</v>
      </c>
    </row>
    <row r="27" spans="2:9" ht="12.75" customHeight="1" x14ac:dyDescent="0.2">
      <c r="B27" s="170" t="s">
        <v>275</v>
      </c>
      <c r="C27" s="167"/>
      <c r="D27" s="167"/>
      <c r="E27" s="167"/>
      <c r="F27" s="167"/>
      <c r="G27" s="167">
        <f>C27+D27-E27+F27</f>
        <v>0</v>
      </c>
      <c r="H27" s="167"/>
      <c r="I27" s="167"/>
    </row>
    <row r="28" spans="2:9" ht="12.75" customHeight="1" x14ac:dyDescent="0.2">
      <c r="B28" s="170" t="s">
        <v>276</v>
      </c>
      <c r="C28" s="167"/>
      <c r="D28" s="167"/>
      <c r="E28" s="167"/>
      <c r="F28" s="167"/>
      <c r="G28" s="167">
        <f>C28+D28-E28+F28</f>
        <v>0</v>
      </c>
      <c r="H28" s="167"/>
      <c r="I28" s="167"/>
    </row>
    <row r="29" spans="2:9" ht="12.75" customHeight="1" x14ac:dyDescent="0.2">
      <c r="B29" s="170" t="s">
        <v>277</v>
      </c>
      <c r="C29" s="167"/>
      <c r="D29" s="167"/>
      <c r="E29" s="167"/>
      <c r="F29" s="167"/>
      <c r="G29" s="167">
        <f>C29+D29-E29+F29</f>
        <v>0</v>
      </c>
      <c r="H29" s="167"/>
      <c r="I29" s="167"/>
    </row>
    <row r="30" spans="2:9" ht="13.5" thickBot="1" x14ac:dyDescent="0.25">
      <c r="B30" s="174"/>
      <c r="C30" s="175"/>
      <c r="D30" s="175"/>
      <c r="E30" s="175"/>
      <c r="F30" s="175"/>
      <c r="G30" s="175"/>
      <c r="H30" s="175"/>
      <c r="I30" s="175"/>
    </row>
    <row r="31" spans="2:9" ht="18.75" customHeight="1" x14ac:dyDescent="0.2">
      <c r="B31" s="176" t="s">
        <v>278</v>
      </c>
      <c r="C31" s="176"/>
      <c r="D31" s="176"/>
      <c r="E31" s="176"/>
      <c r="F31" s="176"/>
      <c r="G31" s="176"/>
      <c r="H31" s="176"/>
      <c r="I31" s="176"/>
    </row>
    <row r="32" spans="2:9" x14ac:dyDescent="0.2">
      <c r="B32" s="177" t="s">
        <v>279</v>
      </c>
      <c r="C32" s="178"/>
      <c r="D32" s="179"/>
      <c r="E32" s="179"/>
      <c r="F32" s="179"/>
      <c r="G32" s="179"/>
      <c r="H32" s="179"/>
      <c r="I32" s="179"/>
    </row>
    <row r="33" spans="2:9" ht="13.5" thickBot="1" x14ac:dyDescent="0.25">
      <c r="B33" s="180"/>
      <c r="C33" s="178"/>
      <c r="D33" s="178"/>
      <c r="E33" s="178"/>
      <c r="F33" s="178"/>
      <c r="G33" s="178"/>
      <c r="H33" s="178"/>
      <c r="I33" s="178"/>
    </row>
    <row r="34" spans="2:9" ht="38.25" customHeight="1" x14ac:dyDescent="0.2">
      <c r="B34" s="181" t="s">
        <v>280</v>
      </c>
      <c r="C34" s="181" t="s">
        <v>281</v>
      </c>
      <c r="D34" s="181" t="s">
        <v>282</v>
      </c>
      <c r="E34" s="182" t="s">
        <v>283</v>
      </c>
      <c r="F34" s="181" t="s">
        <v>284</v>
      </c>
      <c r="G34" s="182" t="s">
        <v>285</v>
      </c>
      <c r="H34" s="178"/>
      <c r="I34" s="178"/>
    </row>
    <row r="35" spans="2:9" ht="15.75" customHeight="1" thickBot="1" x14ac:dyDescent="0.25">
      <c r="B35" s="183"/>
      <c r="C35" s="183"/>
      <c r="D35" s="183"/>
      <c r="E35" s="184" t="s">
        <v>286</v>
      </c>
      <c r="F35" s="183"/>
      <c r="G35" s="184" t="s">
        <v>287</v>
      </c>
      <c r="H35" s="178"/>
      <c r="I35" s="178"/>
    </row>
    <row r="36" spans="2:9" x14ac:dyDescent="0.2">
      <c r="B36" s="185" t="s">
        <v>288</v>
      </c>
      <c r="C36" s="165">
        <f>SUM(C37:C39)</f>
        <v>0</v>
      </c>
      <c r="D36" s="165">
        <f>SUM(D37:D39)</f>
        <v>0</v>
      </c>
      <c r="E36" s="165">
        <f>SUM(E37:E39)</f>
        <v>0</v>
      </c>
      <c r="F36" s="165">
        <f>SUM(F37:F39)</f>
        <v>0</v>
      </c>
      <c r="G36" s="165">
        <f>SUM(G37:G39)</f>
        <v>0</v>
      </c>
      <c r="H36" s="178"/>
      <c r="I36" s="178"/>
    </row>
    <row r="37" spans="2:9" x14ac:dyDescent="0.2">
      <c r="B37" s="170" t="s">
        <v>289</v>
      </c>
      <c r="C37" s="167"/>
      <c r="D37" s="167"/>
      <c r="E37" s="167"/>
      <c r="F37" s="167"/>
      <c r="G37" s="167"/>
      <c r="H37" s="178"/>
      <c r="I37" s="178"/>
    </row>
    <row r="38" spans="2:9" x14ac:dyDescent="0.2">
      <c r="B38" s="170" t="s">
        <v>290</v>
      </c>
      <c r="C38" s="167"/>
      <c r="D38" s="167"/>
      <c r="E38" s="167"/>
      <c r="F38" s="167"/>
      <c r="G38" s="167"/>
      <c r="H38" s="178"/>
      <c r="I38" s="178"/>
    </row>
    <row r="39" spans="2:9" ht="13.5" thickBot="1" x14ac:dyDescent="0.25">
      <c r="B39" s="186" t="s">
        <v>291</v>
      </c>
      <c r="C39" s="187"/>
      <c r="D39" s="187"/>
      <c r="E39" s="187"/>
      <c r="F39" s="187"/>
      <c r="G39" s="187"/>
      <c r="H39" s="178"/>
      <c r="I39" s="178"/>
    </row>
    <row r="42" spans="2:9" ht="30" customHeight="1" x14ac:dyDescent="0.2">
      <c r="B42" s="188"/>
      <c r="C42" s="188"/>
      <c r="F42" s="188"/>
      <c r="G42" s="188"/>
      <c r="H42" s="188"/>
      <c r="I42" s="188"/>
    </row>
    <row r="43" spans="2:9" ht="15" customHeight="1" x14ac:dyDescent="0.25">
      <c r="B43" s="44" t="s">
        <v>46</v>
      </c>
      <c r="C43" s="45"/>
      <c r="F43" s="44" t="s">
        <v>48</v>
      </c>
      <c r="G43" s="45"/>
      <c r="H43" s="45"/>
      <c r="I43" s="45"/>
    </row>
    <row r="44" spans="2:9" ht="15" customHeight="1" x14ac:dyDescent="0.25">
      <c r="B44" s="125" t="s">
        <v>47</v>
      </c>
      <c r="C44" s="49"/>
      <c r="F44" s="125" t="s">
        <v>49</v>
      </c>
      <c r="G44" s="49"/>
      <c r="H44" s="49"/>
      <c r="I44" s="49"/>
    </row>
    <row r="45" spans="2:9" ht="30" customHeight="1" x14ac:dyDescent="0.2">
      <c r="B45" s="188"/>
      <c r="C45" s="188"/>
      <c r="F45" s="189"/>
      <c r="G45" s="189"/>
      <c r="H45" s="189"/>
      <c r="I45" s="189"/>
    </row>
    <row r="46" spans="2:9" s="21" customFormat="1" ht="15" customHeight="1" x14ac:dyDescent="0.25">
      <c r="B46" s="44" t="s">
        <v>50</v>
      </c>
      <c r="C46" s="45"/>
      <c r="F46" s="48"/>
      <c r="G46" s="49"/>
      <c r="H46" s="49"/>
      <c r="I46" s="49"/>
    </row>
    <row r="47" spans="2:9" s="23" customFormat="1" ht="21.95" customHeight="1" x14ac:dyDescent="0.2">
      <c r="B47" s="42" t="s">
        <v>51</v>
      </c>
      <c r="C47" s="42"/>
      <c r="F47" s="42"/>
      <c r="G47" s="42"/>
      <c r="H47" s="42"/>
      <c r="I47" s="42"/>
    </row>
    <row r="48" spans="2:9" s="23" customFormat="1" ht="21.95" customHeight="1" x14ac:dyDescent="0.2">
      <c r="B48" s="40"/>
      <c r="C48" s="40"/>
      <c r="F48" s="40"/>
      <c r="G48" s="40"/>
      <c r="H48" s="40"/>
      <c r="I48" s="40"/>
    </row>
    <row r="49" spans="2:9" s="23" customFormat="1" ht="15" customHeight="1" x14ac:dyDescent="0.2">
      <c r="B49" s="42"/>
      <c r="C49" s="43"/>
      <c r="F49" s="42"/>
      <c r="G49" s="43"/>
      <c r="H49" s="43"/>
      <c r="I49" s="43"/>
    </row>
    <row r="50" spans="2:9" s="23" customFormat="1" ht="21.95" customHeight="1" x14ac:dyDescent="0.2">
      <c r="B50" s="42"/>
      <c r="C50" s="43"/>
      <c r="F50" s="42"/>
      <c r="G50" s="43"/>
      <c r="H50" s="43"/>
      <c r="I50" s="43"/>
    </row>
  </sheetData>
  <mergeCells count="25">
    <mergeCell ref="B49:C49"/>
    <mergeCell ref="F49:I49"/>
    <mergeCell ref="B50:C50"/>
    <mergeCell ref="F50:I50"/>
    <mergeCell ref="B45:C45"/>
    <mergeCell ref="F45:I45"/>
    <mergeCell ref="B46:C46"/>
    <mergeCell ref="F46:I46"/>
    <mergeCell ref="B47:C47"/>
    <mergeCell ref="F47:I47"/>
    <mergeCell ref="B42:C42"/>
    <mergeCell ref="F42:I42"/>
    <mergeCell ref="B43:C43"/>
    <mergeCell ref="F43:I43"/>
    <mergeCell ref="B44:C44"/>
    <mergeCell ref="F44:I44"/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6" t="s">
        <v>44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2" ht="15.75" thickBot="1" x14ac:dyDescent="0.3">
      <c r="B3" s="159" t="s">
        <v>292</v>
      </c>
      <c r="C3" s="160"/>
      <c r="D3" s="160"/>
      <c r="E3" s="160"/>
      <c r="F3" s="160"/>
      <c r="G3" s="160"/>
      <c r="H3" s="160"/>
      <c r="I3" s="160"/>
      <c r="J3" s="160"/>
      <c r="K3" s="160"/>
      <c r="L3" s="161"/>
    </row>
    <row r="4" spans="2:12" ht="15.75" thickBot="1" x14ac:dyDescent="0.3">
      <c r="B4" s="159" t="s">
        <v>45</v>
      </c>
      <c r="C4" s="160"/>
      <c r="D4" s="160"/>
      <c r="E4" s="160"/>
      <c r="F4" s="160"/>
      <c r="G4" s="160"/>
      <c r="H4" s="160"/>
      <c r="I4" s="160"/>
      <c r="J4" s="160"/>
      <c r="K4" s="160"/>
      <c r="L4" s="161"/>
    </row>
    <row r="5" spans="2:12" ht="15.75" thickBot="1" x14ac:dyDescent="0.3">
      <c r="B5" s="159" t="s">
        <v>1</v>
      </c>
      <c r="C5" s="160"/>
      <c r="D5" s="160"/>
      <c r="E5" s="160"/>
      <c r="F5" s="160"/>
      <c r="G5" s="160"/>
      <c r="H5" s="160"/>
      <c r="I5" s="160"/>
      <c r="J5" s="160"/>
      <c r="K5" s="160"/>
      <c r="L5" s="161"/>
    </row>
    <row r="6" spans="2:12" ht="102" x14ac:dyDescent="0.25">
      <c r="B6" s="190" t="s">
        <v>293</v>
      </c>
      <c r="C6" s="191" t="s">
        <v>294</v>
      </c>
      <c r="D6" s="191" t="s">
        <v>295</v>
      </c>
      <c r="E6" s="191" t="s">
        <v>296</v>
      </c>
      <c r="F6" s="191" t="s">
        <v>297</v>
      </c>
      <c r="G6" s="191" t="s">
        <v>298</v>
      </c>
      <c r="H6" s="191" t="s">
        <v>299</v>
      </c>
      <c r="I6" s="191" t="s">
        <v>300</v>
      </c>
      <c r="J6" s="191" t="s">
        <v>301</v>
      </c>
      <c r="K6" s="191" t="s">
        <v>302</v>
      </c>
      <c r="L6" s="191" t="s">
        <v>303</v>
      </c>
    </row>
    <row r="7" spans="2:12" ht="15.75" thickBot="1" x14ac:dyDescent="0.3">
      <c r="B7" s="163" t="s">
        <v>59</v>
      </c>
      <c r="C7" s="163" t="s">
        <v>252</v>
      </c>
      <c r="D7" s="163" t="s">
        <v>253</v>
      </c>
      <c r="E7" s="163" t="s">
        <v>254</v>
      </c>
      <c r="F7" s="163" t="s">
        <v>255</v>
      </c>
      <c r="G7" s="163" t="s">
        <v>304</v>
      </c>
      <c r="H7" s="163" t="s">
        <v>257</v>
      </c>
      <c r="I7" s="163" t="s">
        <v>258</v>
      </c>
      <c r="J7" s="163" t="s">
        <v>305</v>
      </c>
      <c r="K7" s="163" t="s">
        <v>306</v>
      </c>
      <c r="L7" s="163" t="s">
        <v>307</v>
      </c>
    </row>
    <row r="8" spans="2:12" x14ac:dyDescent="0.25">
      <c r="B8" s="192"/>
      <c r="C8" s="193"/>
      <c r="D8" s="193"/>
      <c r="E8" s="193"/>
      <c r="F8" s="193"/>
      <c r="G8" s="193"/>
      <c r="H8" s="193"/>
      <c r="I8" s="193"/>
      <c r="J8" s="193"/>
      <c r="K8" s="193"/>
      <c r="L8" s="193"/>
    </row>
    <row r="9" spans="2:12" ht="25.5" x14ac:dyDescent="0.25">
      <c r="B9" s="194" t="s">
        <v>308</v>
      </c>
      <c r="C9" s="165">
        <f>SUM(C10:C13)</f>
        <v>0</v>
      </c>
      <c r="D9" s="165">
        <f t="shared" ref="D9:L9" si="0">SUM(D10:D13)</f>
        <v>0</v>
      </c>
      <c r="E9" s="165">
        <f t="shared" si="0"/>
        <v>0</v>
      </c>
      <c r="F9" s="165">
        <f t="shared" si="0"/>
        <v>0</v>
      </c>
      <c r="G9" s="165">
        <f t="shared" si="0"/>
        <v>0</v>
      </c>
      <c r="H9" s="165">
        <f t="shared" si="0"/>
        <v>0</v>
      </c>
      <c r="I9" s="165">
        <f t="shared" si="0"/>
        <v>0</v>
      </c>
      <c r="J9" s="165">
        <f t="shared" si="0"/>
        <v>0</v>
      </c>
      <c r="K9" s="165">
        <f t="shared" si="0"/>
        <v>0</v>
      </c>
      <c r="L9" s="165">
        <f t="shared" si="0"/>
        <v>0</v>
      </c>
    </row>
    <row r="10" spans="2:12" x14ac:dyDescent="0.25">
      <c r="B10" s="195" t="s">
        <v>309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>
        <f>F10-K10</f>
        <v>0</v>
      </c>
    </row>
    <row r="11" spans="2:12" x14ac:dyDescent="0.25">
      <c r="B11" s="195" t="s">
        <v>310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>
        <f t="shared" ref="L11:L20" si="1">F11-K11</f>
        <v>0</v>
      </c>
    </row>
    <row r="12" spans="2:12" x14ac:dyDescent="0.25">
      <c r="B12" s="195" t="s">
        <v>311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>
        <f t="shared" si="1"/>
        <v>0</v>
      </c>
    </row>
    <row r="13" spans="2:12" x14ac:dyDescent="0.25">
      <c r="B13" s="195" t="s">
        <v>312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>
        <f t="shared" si="1"/>
        <v>0</v>
      </c>
    </row>
    <row r="14" spans="2:12" x14ac:dyDescent="0.25">
      <c r="B14" s="196"/>
      <c r="C14" s="167"/>
      <c r="D14" s="167"/>
      <c r="E14" s="167"/>
      <c r="F14" s="167"/>
      <c r="G14" s="167"/>
      <c r="H14" s="167"/>
      <c r="I14" s="167"/>
      <c r="J14" s="167"/>
      <c r="K14" s="167"/>
      <c r="L14" s="167">
        <f t="shared" si="1"/>
        <v>0</v>
      </c>
    </row>
    <row r="15" spans="2:12" x14ac:dyDescent="0.25">
      <c r="B15" s="194" t="s">
        <v>313</v>
      </c>
      <c r="C15" s="165">
        <f>SUM(C16:C19)</f>
        <v>0</v>
      </c>
      <c r="D15" s="165">
        <f t="shared" ref="D15:L15" si="2">SUM(D16:D19)</f>
        <v>0</v>
      </c>
      <c r="E15" s="165">
        <f t="shared" si="2"/>
        <v>0</v>
      </c>
      <c r="F15" s="165">
        <f t="shared" si="2"/>
        <v>0</v>
      </c>
      <c r="G15" s="165">
        <f t="shared" si="2"/>
        <v>0</v>
      </c>
      <c r="H15" s="165">
        <f t="shared" si="2"/>
        <v>0</v>
      </c>
      <c r="I15" s="165">
        <f t="shared" si="2"/>
        <v>0</v>
      </c>
      <c r="J15" s="165">
        <f t="shared" si="2"/>
        <v>0</v>
      </c>
      <c r="K15" s="165">
        <f t="shared" si="2"/>
        <v>0</v>
      </c>
      <c r="L15" s="165">
        <f t="shared" si="2"/>
        <v>0</v>
      </c>
    </row>
    <row r="16" spans="2:12" x14ac:dyDescent="0.25">
      <c r="B16" s="195" t="s">
        <v>314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>
        <f t="shared" si="1"/>
        <v>0</v>
      </c>
    </row>
    <row r="17" spans="2:12" x14ac:dyDescent="0.25">
      <c r="B17" s="195" t="s">
        <v>315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>
        <f t="shared" si="1"/>
        <v>0</v>
      </c>
    </row>
    <row r="18" spans="2:12" x14ac:dyDescent="0.25">
      <c r="B18" s="195" t="s">
        <v>316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>
        <f t="shared" si="1"/>
        <v>0</v>
      </c>
    </row>
    <row r="19" spans="2:12" x14ac:dyDescent="0.25">
      <c r="B19" s="195" t="s">
        <v>317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>
        <f t="shared" si="1"/>
        <v>0</v>
      </c>
    </row>
    <row r="20" spans="2:12" x14ac:dyDescent="0.25">
      <c r="B20" s="196"/>
      <c r="C20" s="167"/>
      <c r="D20" s="167"/>
      <c r="E20" s="167"/>
      <c r="F20" s="167"/>
      <c r="G20" s="167"/>
      <c r="H20" s="167"/>
      <c r="I20" s="167"/>
      <c r="J20" s="167"/>
      <c r="K20" s="167"/>
      <c r="L20" s="167">
        <f t="shared" si="1"/>
        <v>0</v>
      </c>
    </row>
    <row r="21" spans="2:12" ht="38.25" x14ac:dyDescent="0.25">
      <c r="B21" s="194" t="s">
        <v>318</v>
      </c>
      <c r="C21" s="165">
        <f>C9+C15</f>
        <v>0</v>
      </c>
      <c r="D21" s="165">
        <f t="shared" ref="D21:L21" si="3">D9+D15</f>
        <v>0</v>
      </c>
      <c r="E21" s="165">
        <f t="shared" si="3"/>
        <v>0</v>
      </c>
      <c r="F21" s="165">
        <f t="shared" si="3"/>
        <v>0</v>
      </c>
      <c r="G21" s="165">
        <f t="shared" si="3"/>
        <v>0</v>
      </c>
      <c r="H21" s="165">
        <f t="shared" si="3"/>
        <v>0</v>
      </c>
      <c r="I21" s="165">
        <f t="shared" si="3"/>
        <v>0</v>
      </c>
      <c r="J21" s="165">
        <f t="shared" si="3"/>
        <v>0</v>
      </c>
      <c r="K21" s="165">
        <f t="shared" si="3"/>
        <v>0</v>
      </c>
      <c r="L21" s="165">
        <f t="shared" si="3"/>
        <v>0</v>
      </c>
    </row>
    <row r="22" spans="2:12" ht="15.75" thickBot="1" x14ac:dyDescent="0.3">
      <c r="B22" s="197"/>
      <c r="C22" s="198"/>
      <c r="D22" s="198"/>
      <c r="E22" s="198"/>
      <c r="F22" s="198"/>
      <c r="G22" s="198"/>
      <c r="H22" s="198"/>
      <c r="I22" s="198"/>
      <c r="J22" s="198"/>
      <c r="K22" s="198"/>
      <c r="L22" s="198"/>
    </row>
    <row r="25" spans="2:12" ht="30" customHeight="1" x14ac:dyDescent="0.25">
      <c r="C25" s="199"/>
      <c r="D25" s="199"/>
      <c r="E25" s="199"/>
      <c r="H25" s="199"/>
      <c r="I25" s="199"/>
      <c r="J25" s="199"/>
    </row>
    <row r="26" spans="2:12" ht="15" customHeight="1" x14ac:dyDescent="0.25">
      <c r="C26" s="44" t="s">
        <v>46</v>
      </c>
      <c r="D26" s="45"/>
      <c r="E26" s="45"/>
      <c r="H26" s="44" t="s">
        <v>48</v>
      </c>
      <c r="I26" s="45"/>
      <c r="J26" s="45"/>
    </row>
    <row r="27" spans="2:12" ht="15" customHeight="1" x14ac:dyDescent="0.25">
      <c r="C27" s="125" t="s">
        <v>47</v>
      </c>
      <c r="D27" s="49"/>
      <c r="E27" s="49"/>
      <c r="H27" s="125" t="s">
        <v>49</v>
      </c>
      <c r="I27" s="49"/>
      <c r="J27" s="49"/>
    </row>
    <row r="28" spans="2:12" ht="30" customHeight="1" x14ac:dyDescent="0.25">
      <c r="C28" s="199"/>
      <c r="D28" s="199"/>
      <c r="E28" s="199"/>
      <c r="H28" s="200"/>
      <c r="I28" s="200"/>
      <c r="J28" s="200"/>
    </row>
    <row r="29" spans="2:12" s="21" customFormat="1" ht="15" customHeight="1" x14ac:dyDescent="0.25">
      <c r="C29" s="44" t="s">
        <v>50</v>
      </c>
      <c r="D29" s="45"/>
      <c r="E29" s="45"/>
      <c r="H29" s="48"/>
      <c r="I29" s="49"/>
      <c r="J29" s="49"/>
    </row>
    <row r="30" spans="2:12" s="23" customFormat="1" ht="21.95" customHeight="1" x14ac:dyDescent="0.2">
      <c r="C30" s="42" t="s">
        <v>51</v>
      </c>
      <c r="D30" s="42"/>
      <c r="E30" s="42"/>
      <c r="H30" s="42"/>
      <c r="I30" s="42"/>
      <c r="J30" s="42"/>
    </row>
    <row r="31" spans="2:12" s="23" customFormat="1" ht="15" customHeight="1" x14ac:dyDescent="0.2">
      <c r="C31" s="42"/>
      <c r="D31" s="43"/>
      <c r="E31" s="43"/>
      <c r="H31" s="42"/>
      <c r="I31" s="43"/>
      <c r="J31" s="43"/>
    </row>
    <row r="32" spans="2:12" s="23" customFormat="1" ht="21.95" customHeight="1" x14ac:dyDescent="0.2">
      <c r="C32" s="42"/>
      <c r="D32" s="43"/>
      <c r="E32" s="43"/>
      <c r="H32" s="42"/>
      <c r="I32" s="43"/>
      <c r="J32" s="43"/>
    </row>
  </sheetData>
  <mergeCells count="20">
    <mergeCell ref="C32:E32"/>
    <mergeCell ref="H32:J32"/>
    <mergeCell ref="C29:E29"/>
    <mergeCell ref="H29:J29"/>
    <mergeCell ref="C30:E30"/>
    <mergeCell ref="H30:J30"/>
    <mergeCell ref="C31:E31"/>
    <mergeCell ref="H31:J31"/>
    <mergeCell ref="C26:E26"/>
    <mergeCell ref="H26:J26"/>
    <mergeCell ref="C27:E27"/>
    <mergeCell ref="H27:J27"/>
    <mergeCell ref="C28:E28"/>
    <mergeCell ref="H28:J28"/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C13" sqref="C13"/>
    </sheetView>
  </sheetViews>
  <sheetFormatPr baseColWidth="10" defaultRowHeight="15" x14ac:dyDescent="0.25"/>
  <cols>
    <col min="1" max="1" width="38.7109375" customWidth="1"/>
    <col min="2" max="3" width="22.28515625" customWidth="1"/>
    <col min="4" max="4" width="22.5703125" customWidth="1"/>
    <col min="5" max="5" width="27" customWidth="1"/>
    <col min="6" max="6" width="16.7109375" customWidth="1"/>
    <col min="8" max="8" width="17.140625" customWidth="1"/>
    <col min="9" max="9" width="14.28515625" customWidth="1"/>
  </cols>
  <sheetData>
    <row r="1" spans="1:11" x14ac:dyDescent="0.25">
      <c r="A1" s="201" t="s">
        <v>319</v>
      </c>
      <c r="B1" s="202"/>
      <c r="C1" s="202"/>
      <c r="D1" s="202"/>
      <c r="E1" s="202"/>
      <c r="F1" s="202"/>
    </row>
    <row r="2" spans="1:11" x14ac:dyDescent="0.25">
      <c r="A2" s="203" t="s">
        <v>320</v>
      </c>
      <c r="B2" s="204"/>
      <c r="C2" s="204"/>
      <c r="D2" s="204"/>
      <c r="E2" s="204"/>
      <c r="F2" s="204"/>
    </row>
    <row r="3" spans="1:11" ht="15.75" thickBot="1" x14ac:dyDescent="0.3">
      <c r="A3" s="205" t="s">
        <v>321</v>
      </c>
      <c r="B3" s="206"/>
      <c r="C3" s="206"/>
      <c r="D3" s="206"/>
      <c r="E3" s="206"/>
      <c r="F3" s="206"/>
    </row>
    <row r="4" spans="1:11" ht="75" customHeight="1" x14ac:dyDescent="0.25">
      <c r="A4" s="207" t="s">
        <v>322</v>
      </c>
      <c r="B4" s="207" t="s">
        <v>323</v>
      </c>
      <c r="C4" s="207" t="s">
        <v>324</v>
      </c>
      <c r="D4" s="207" t="s">
        <v>325</v>
      </c>
      <c r="E4" s="207" t="s">
        <v>326</v>
      </c>
      <c r="F4" s="208" t="s">
        <v>327</v>
      </c>
      <c r="G4" s="209"/>
      <c r="H4" s="210"/>
      <c r="I4" s="211" t="s">
        <v>328</v>
      </c>
      <c r="J4" s="212"/>
    </row>
    <row r="5" spans="1:11" ht="39.75" thickBot="1" x14ac:dyDescent="0.3">
      <c r="A5" s="213"/>
      <c r="B5" s="213"/>
      <c r="C5" s="213"/>
      <c r="D5" s="213"/>
      <c r="E5" s="213"/>
      <c r="F5" s="214"/>
      <c r="G5" s="215" t="s">
        <v>329</v>
      </c>
      <c r="H5" s="216" t="s">
        <v>330</v>
      </c>
      <c r="I5" s="216" t="s">
        <v>331</v>
      </c>
      <c r="J5" s="217" t="s">
        <v>332</v>
      </c>
      <c r="K5" s="218"/>
    </row>
    <row r="6" spans="1:11" ht="15.75" thickBot="1" x14ac:dyDescent="0.3">
      <c r="A6" s="219"/>
      <c r="B6" s="220"/>
      <c r="C6" s="221"/>
      <c r="D6" s="222"/>
      <c r="E6" s="222"/>
      <c r="F6" s="223"/>
      <c r="G6" s="224"/>
      <c r="H6" s="224"/>
      <c r="I6" s="224"/>
      <c r="J6" s="224"/>
    </row>
    <row r="7" spans="1:11" ht="15.75" thickBot="1" x14ac:dyDescent="0.3">
      <c r="A7" s="219"/>
      <c r="B7" s="222"/>
      <c r="C7" s="222"/>
      <c r="D7" s="222"/>
      <c r="E7" s="222"/>
      <c r="F7" s="225"/>
      <c r="G7" s="224"/>
      <c r="H7" s="224"/>
      <c r="I7" s="224"/>
      <c r="J7" s="224"/>
    </row>
    <row r="8" spans="1:11" ht="15.75" thickBot="1" x14ac:dyDescent="0.3">
      <c r="A8" s="219"/>
      <c r="B8" s="222"/>
      <c r="C8" s="222"/>
      <c r="D8" s="222"/>
      <c r="E8" s="222"/>
      <c r="F8" s="225"/>
      <c r="G8" s="224"/>
      <c r="H8" s="224"/>
      <c r="I8" s="224"/>
      <c r="J8" s="224"/>
    </row>
    <row r="10" spans="1:11" x14ac:dyDescent="0.25">
      <c r="A10" t="s">
        <v>333</v>
      </c>
    </row>
    <row r="12" spans="1:11" x14ac:dyDescent="0.25">
      <c r="A12" s="226" t="s">
        <v>334</v>
      </c>
      <c r="B12" s="227" t="s">
        <v>335</v>
      </c>
      <c r="C12" s="227"/>
      <c r="D12" s="227"/>
      <c r="E12" s="227" t="s">
        <v>336</v>
      </c>
      <c r="F12" s="227"/>
      <c r="G12" s="228"/>
      <c r="H12" s="228"/>
    </row>
    <row r="13" spans="1:11" x14ac:dyDescent="0.25">
      <c r="A13" s="226"/>
      <c r="B13" s="229"/>
      <c r="C13" s="230"/>
      <c r="D13" s="230"/>
      <c r="E13" s="226"/>
      <c r="G13" s="229"/>
      <c r="H13" s="229"/>
    </row>
    <row r="14" spans="1:11" x14ac:dyDescent="0.25">
      <c r="A14" s="226"/>
      <c r="B14" s="229"/>
      <c r="C14" s="230"/>
      <c r="D14" s="230"/>
      <c r="E14" s="226"/>
      <c r="G14" s="229"/>
      <c r="H14" s="229"/>
    </row>
    <row r="15" spans="1:11" x14ac:dyDescent="0.25">
      <c r="A15" s="229"/>
      <c r="B15" s="229"/>
      <c r="C15" s="229"/>
      <c r="D15" s="229"/>
      <c r="E15" s="229"/>
      <c r="G15" s="229"/>
      <c r="H15" s="229"/>
    </row>
    <row r="16" spans="1:11" x14ac:dyDescent="0.25">
      <c r="A16" s="229"/>
      <c r="B16" s="229"/>
      <c r="C16" s="229"/>
      <c r="D16" s="229"/>
      <c r="E16" s="228"/>
      <c r="G16" s="229"/>
      <c r="H16" s="229"/>
    </row>
    <row r="17" spans="1:8" x14ac:dyDescent="0.25">
      <c r="A17" s="231" t="s">
        <v>337</v>
      </c>
      <c r="B17" s="227" t="s">
        <v>338</v>
      </c>
      <c r="C17" s="227"/>
      <c r="D17" s="227"/>
      <c r="E17" s="227" t="s">
        <v>339</v>
      </c>
      <c r="F17" s="227"/>
      <c r="G17" s="228"/>
      <c r="H17" s="228"/>
    </row>
    <row r="18" spans="1:8" x14ac:dyDescent="0.25">
      <c r="A18" s="231"/>
      <c r="B18" s="232"/>
      <c r="C18" s="232"/>
      <c r="D18" s="233"/>
      <c r="E18" s="233"/>
      <c r="F18" s="233"/>
    </row>
  </sheetData>
  <mergeCells count="15">
    <mergeCell ref="I4:J4"/>
    <mergeCell ref="B12:D12"/>
    <mergeCell ref="E12:F12"/>
    <mergeCell ref="A17:A18"/>
    <mergeCell ref="B17:D17"/>
    <mergeCell ref="E17:F1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62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F4_BP</vt:lpstr>
      <vt:lpstr>F5_EAID</vt:lpstr>
      <vt:lpstr>F1_ESF</vt:lpstr>
      <vt:lpstr>F2_IADPOP</vt:lpstr>
      <vt:lpstr>F3_IAODF</vt:lpstr>
      <vt:lpstr>Hoja1</vt:lpstr>
      <vt:lpstr>'F1_ESF'!Títulos_a_imprimir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Mary</cp:lastModifiedBy>
  <cp:lastPrinted>2025-07-30T13:56:49Z</cp:lastPrinted>
  <dcterms:created xsi:type="dcterms:W3CDTF">2016-10-11T20:00:09Z</dcterms:created>
  <dcterms:modified xsi:type="dcterms:W3CDTF">2026-01-31T19:20:30Z</dcterms:modified>
</cp:coreProperties>
</file>